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defaultThemeVersion="166925"/>
  <mc:AlternateContent xmlns:mc="http://schemas.openxmlformats.org/markup-compatibility/2006">
    <mc:Choice Requires="x15">
      <x15ac:absPath xmlns:x15ac="http://schemas.microsoft.com/office/spreadsheetml/2010/11/ac" url="/Users/willydiaz/Library/Mobile Documents/com~apple~CloudDocs/DocumentosWDR/Estadisticas/"/>
    </mc:Choice>
  </mc:AlternateContent>
  <xr:revisionPtr revIDLastSave="0" documentId="13_ncr:1_{3797FEF8-82F2-8946-A260-964018A3AF89}" xr6:coauthVersionLast="47" xr6:coauthVersionMax="47" xr10:uidLastSave="{00000000-0000-0000-0000-000000000000}"/>
  <bookViews>
    <workbookView xWindow="0" yWindow="680" windowWidth="29400" windowHeight="18440" xr2:uid="{97A564B4-02B3-42F5-A296-7833E3F1449E}"/>
  </bookViews>
  <sheets>
    <sheet name="GCT$24" sheetId="2" r:id="rId1"/>
    <sheet name="Hoja1" sheetId="3" r:id="rId2"/>
  </sheets>
  <definedNames>
    <definedName name="_xlnm.Print_Area" localSheetId="0">'GCT$24'!$A$1:$AI$67</definedName>
    <definedName name="_xlnm.Print_Titles" localSheetId="0">'GCT$24'!$A:$A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1" i="2" l="1"/>
  <c r="BC21" i="2" s="1"/>
  <c r="BA64" i="3"/>
  <c r="AZ64" i="3"/>
  <c r="AY64" i="3"/>
  <c r="AX64" i="3"/>
  <c r="AW64" i="3"/>
  <c r="AV64" i="3"/>
  <c r="AU64" i="3"/>
  <c r="AS64" i="3"/>
  <c r="AR64" i="3"/>
  <c r="AQ64" i="3"/>
  <c r="AP64" i="3"/>
  <c r="AO64" i="3"/>
  <c r="AN64" i="3"/>
  <c r="AM64" i="3"/>
  <c r="AL64" i="3"/>
  <c r="BI64" i="3" s="1"/>
  <c r="BI62" i="3"/>
  <c r="BH62" i="3"/>
  <c r="BA62" i="3"/>
  <c r="AZ62" i="3"/>
  <c r="AY62" i="3"/>
  <c r="AX62" i="3"/>
  <c r="AW62" i="3"/>
  <c r="AV62" i="3"/>
  <c r="AU62" i="3"/>
  <c r="AS62" i="3"/>
  <c r="AR62" i="3"/>
  <c r="AQ62" i="3"/>
  <c r="AP62" i="3"/>
  <c r="AO62" i="3"/>
  <c r="AN62" i="3"/>
  <c r="AM62" i="3"/>
  <c r="AL62" i="3"/>
  <c r="BG62" i="3" s="1"/>
  <c r="BH61" i="3"/>
  <c r="BG61" i="3"/>
  <c r="BF61" i="3"/>
  <c r="BA61" i="3"/>
  <c r="AZ61" i="3"/>
  <c r="AY61" i="3"/>
  <c r="AX61" i="3"/>
  <c r="AW61" i="3"/>
  <c r="AV61" i="3"/>
  <c r="AU61" i="3"/>
  <c r="AS61" i="3"/>
  <c r="AR61" i="3"/>
  <c r="AQ61" i="3"/>
  <c r="AP61" i="3"/>
  <c r="AO61" i="3"/>
  <c r="AN61" i="3"/>
  <c r="AM61" i="3"/>
  <c r="AL61" i="3"/>
  <c r="BE61" i="3" s="1"/>
  <c r="BI60" i="3"/>
  <c r="BH60" i="3"/>
  <c r="BG60" i="3"/>
  <c r="BF60" i="3"/>
  <c r="BE60" i="3"/>
  <c r="BD60" i="3"/>
  <c r="BA60" i="3"/>
  <c r="AZ60" i="3"/>
  <c r="AY60" i="3"/>
  <c r="AX60" i="3"/>
  <c r="AW60" i="3"/>
  <c r="AV60" i="3"/>
  <c r="AU60" i="3"/>
  <c r="AL60" i="3"/>
  <c r="BC60" i="3" s="1"/>
  <c r="BI59" i="3"/>
  <c r="BG59" i="3"/>
  <c r="BE59" i="3"/>
  <c r="BD59" i="3"/>
  <c r="BC59" i="3"/>
  <c r="BA59" i="3"/>
  <c r="AZ59" i="3"/>
  <c r="AY59" i="3"/>
  <c r="AX59" i="3"/>
  <c r="AW59" i="3"/>
  <c r="AV59" i="3"/>
  <c r="AU59" i="3"/>
  <c r="AS59" i="3"/>
  <c r="AR59" i="3"/>
  <c r="AQ59" i="3"/>
  <c r="AP59" i="3"/>
  <c r="AO59" i="3"/>
  <c r="AL59" i="3"/>
  <c r="BH59" i="3" s="1"/>
  <c r="BI58" i="3"/>
  <c r="BH58" i="3"/>
  <c r="BG58" i="3"/>
  <c r="BE58" i="3"/>
  <c r="BC58" i="3"/>
  <c r="BA58" i="3"/>
  <c r="AZ58" i="3"/>
  <c r="AY58" i="3"/>
  <c r="AX58" i="3"/>
  <c r="AW58" i="3"/>
  <c r="AV58" i="3"/>
  <c r="AU58" i="3"/>
  <c r="AS58" i="3"/>
  <c r="AR58" i="3"/>
  <c r="AQ58" i="3"/>
  <c r="AP58" i="3"/>
  <c r="AO58" i="3"/>
  <c r="AN58" i="3"/>
  <c r="AM58" i="3"/>
  <c r="AL58" i="3"/>
  <c r="BF58" i="3" s="1"/>
  <c r="BI57" i="3"/>
  <c r="BH57" i="3"/>
  <c r="BG57" i="3"/>
  <c r="BF57" i="3"/>
  <c r="BE57" i="3"/>
  <c r="BC57" i="3"/>
  <c r="BA57" i="3"/>
  <c r="AZ57" i="3"/>
  <c r="AY57" i="3"/>
  <c r="AX57" i="3"/>
  <c r="AW57" i="3"/>
  <c r="AV57" i="3"/>
  <c r="AU57" i="3"/>
  <c r="AS57" i="3"/>
  <c r="AR57" i="3"/>
  <c r="AQ57" i="3"/>
  <c r="AP57" i="3"/>
  <c r="AO57" i="3"/>
  <c r="AN57" i="3"/>
  <c r="AM57" i="3"/>
  <c r="AL57" i="3"/>
  <c r="BD57" i="3" s="1"/>
  <c r="BA56" i="3"/>
  <c r="AZ56" i="3"/>
  <c r="AY56" i="3"/>
  <c r="AX56" i="3"/>
  <c r="AW56" i="3"/>
  <c r="AV56" i="3"/>
  <c r="AU56" i="3"/>
  <c r="AS56" i="3"/>
  <c r="AR56" i="3"/>
  <c r="AQ56" i="3"/>
  <c r="AP56" i="3"/>
  <c r="AO56" i="3"/>
  <c r="AN56" i="3"/>
  <c r="AM56" i="3"/>
  <c r="AL56" i="3"/>
  <c r="BI56" i="3" s="1"/>
  <c r="BI55" i="3"/>
  <c r="BG55" i="3"/>
  <c r="BE55" i="3"/>
  <c r="BC55" i="3"/>
  <c r="BA55" i="3"/>
  <c r="AZ55" i="3"/>
  <c r="AY55" i="3"/>
  <c r="AX55" i="3"/>
  <c r="AW55" i="3"/>
  <c r="AV55" i="3"/>
  <c r="AU55" i="3"/>
  <c r="AS55" i="3"/>
  <c r="AR55" i="3"/>
  <c r="AQ55" i="3"/>
  <c r="AP55" i="3"/>
  <c r="AO55" i="3"/>
  <c r="AN55" i="3"/>
  <c r="AM55" i="3"/>
  <c r="AL55" i="3"/>
  <c r="BH55" i="3" s="1"/>
  <c r="BA54" i="3"/>
  <c r="AZ54" i="3"/>
  <c r="AY54" i="3"/>
  <c r="AX54" i="3"/>
  <c r="AW54" i="3"/>
  <c r="AV54" i="3"/>
  <c r="AU54" i="3"/>
  <c r="AS54" i="3"/>
  <c r="AR54" i="3"/>
  <c r="AQ54" i="3"/>
  <c r="AL54" i="3"/>
  <c r="BF54" i="3" s="1"/>
  <c r="BI53" i="3"/>
  <c r="BH53" i="3"/>
  <c r="BG53" i="3"/>
  <c r="BE53" i="3"/>
  <c r="BC53" i="3"/>
  <c r="BA53" i="3"/>
  <c r="AZ53" i="3"/>
  <c r="AY53" i="3"/>
  <c r="AX53" i="3"/>
  <c r="AW53" i="3"/>
  <c r="AV53" i="3"/>
  <c r="AU53" i="3"/>
  <c r="AS53" i="3"/>
  <c r="AR53" i="3"/>
  <c r="AQ53" i="3"/>
  <c r="AP53" i="3"/>
  <c r="AO53" i="3"/>
  <c r="AN53" i="3"/>
  <c r="AM53" i="3"/>
  <c r="AL53" i="3"/>
  <c r="BF53" i="3" s="1"/>
  <c r="BI52" i="3"/>
  <c r="BH52" i="3"/>
  <c r="BG52" i="3"/>
  <c r="BF52" i="3"/>
  <c r="BE52" i="3"/>
  <c r="BC52" i="3"/>
  <c r="BA52" i="3"/>
  <c r="AZ52" i="3"/>
  <c r="AY52" i="3"/>
  <c r="AX52" i="3"/>
  <c r="AW52" i="3"/>
  <c r="AV52" i="3"/>
  <c r="AU52" i="3"/>
  <c r="AS52" i="3"/>
  <c r="AR52" i="3"/>
  <c r="AQ52" i="3"/>
  <c r="AP52" i="3"/>
  <c r="AO52" i="3"/>
  <c r="AN52" i="3"/>
  <c r="AM52" i="3"/>
  <c r="AL52" i="3"/>
  <c r="BD52" i="3" s="1"/>
  <c r="BF51" i="3"/>
  <c r="BC51" i="3"/>
  <c r="BA51" i="3"/>
  <c r="AZ51" i="3"/>
  <c r="AY51" i="3"/>
  <c r="AX51" i="3"/>
  <c r="AW51" i="3"/>
  <c r="AV51" i="3"/>
  <c r="AU51" i="3"/>
  <c r="AS51" i="3"/>
  <c r="AR51" i="3"/>
  <c r="AQ51" i="3"/>
  <c r="AP51" i="3"/>
  <c r="AO51" i="3"/>
  <c r="AN51" i="3"/>
  <c r="AM51" i="3"/>
  <c r="AL51" i="3"/>
  <c r="BD51" i="3" s="1"/>
  <c r="BI50" i="3"/>
  <c r="BE50" i="3"/>
  <c r="BD50" i="3"/>
  <c r="BA50" i="3"/>
  <c r="AZ50" i="3"/>
  <c r="AY50" i="3"/>
  <c r="AX50" i="3"/>
  <c r="AW50" i="3"/>
  <c r="AV50" i="3"/>
  <c r="AU50" i="3"/>
  <c r="AL50" i="3"/>
  <c r="BH50" i="3" s="1"/>
  <c r="BH49" i="3"/>
  <c r="BG49" i="3"/>
  <c r="BF49" i="3"/>
  <c r="BA49" i="3"/>
  <c r="AZ49" i="3"/>
  <c r="AY49" i="3"/>
  <c r="AX49" i="3"/>
  <c r="AW49" i="3"/>
  <c r="AV49" i="3"/>
  <c r="AU49" i="3"/>
  <c r="AL49" i="3"/>
  <c r="BI49" i="3" s="1"/>
  <c r="BG48" i="3"/>
  <c r="BF48" i="3"/>
  <c r="BE48" i="3"/>
  <c r="BD48" i="3"/>
  <c r="BA48" i="3"/>
  <c r="AZ48" i="3"/>
  <c r="AY48" i="3"/>
  <c r="AX48" i="3"/>
  <c r="AW48" i="3"/>
  <c r="AV48" i="3"/>
  <c r="AU48" i="3"/>
  <c r="AL48" i="3"/>
  <c r="BA47" i="3"/>
  <c r="AZ47" i="3"/>
  <c r="AY47" i="3"/>
  <c r="AX47" i="3"/>
  <c r="AW47" i="3"/>
  <c r="AV47" i="3"/>
  <c r="AU47" i="3"/>
  <c r="AL47" i="3"/>
  <c r="BD47" i="3" s="1"/>
  <c r="BI46" i="3"/>
  <c r="BH46" i="3"/>
  <c r="BE46" i="3"/>
  <c r="BA46" i="3"/>
  <c r="AZ46" i="3"/>
  <c r="AY46" i="3"/>
  <c r="AX46" i="3"/>
  <c r="AW46" i="3"/>
  <c r="AV46" i="3"/>
  <c r="AU46" i="3"/>
  <c r="AL46" i="3"/>
  <c r="BA45" i="3"/>
  <c r="AZ45" i="3"/>
  <c r="AY45" i="3"/>
  <c r="AX45" i="3"/>
  <c r="AW45" i="3"/>
  <c r="AV45" i="3"/>
  <c r="AU45" i="3"/>
  <c r="AL45" i="3"/>
  <c r="BD45" i="3" s="1"/>
  <c r="BI44" i="3"/>
  <c r="BH44" i="3"/>
  <c r="BG44" i="3"/>
  <c r="BF44" i="3"/>
  <c r="BC44" i="3"/>
  <c r="BA44" i="3"/>
  <c r="AZ44" i="3"/>
  <c r="AY44" i="3"/>
  <c r="AX44" i="3"/>
  <c r="AW44" i="3"/>
  <c r="AV44" i="3"/>
  <c r="AU44" i="3"/>
  <c r="AS44" i="3"/>
  <c r="AR44" i="3"/>
  <c r="AQ44" i="3"/>
  <c r="AP44" i="3"/>
  <c r="AO44" i="3"/>
  <c r="AN44" i="3"/>
  <c r="AM44" i="3"/>
  <c r="AL44" i="3"/>
  <c r="BE44" i="3" s="1"/>
  <c r="BI43" i="3"/>
  <c r="BH43" i="3"/>
  <c r="BG43" i="3"/>
  <c r="BF43" i="3"/>
  <c r="BA43" i="3"/>
  <c r="AZ43" i="3"/>
  <c r="AY43" i="3"/>
  <c r="AX43" i="3"/>
  <c r="AW43" i="3"/>
  <c r="AV43" i="3"/>
  <c r="AU43" i="3"/>
  <c r="AS43" i="3"/>
  <c r="AR43" i="3"/>
  <c r="AQ43" i="3"/>
  <c r="AP43" i="3"/>
  <c r="AO43" i="3"/>
  <c r="AN43" i="3"/>
  <c r="AM43" i="3"/>
  <c r="AL43" i="3"/>
  <c r="BC43" i="3" s="1"/>
  <c r="BC42" i="3"/>
  <c r="BA42" i="3"/>
  <c r="AZ42" i="3"/>
  <c r="AY42" i="3"/>
  <c r="AX42" i="3"/>
  <c r="AW42" i="3"/>
  <c r="AV42" i="3"/>
  <c r="AU42" i="3"/>
  <c r="AS42" i="3"/>
  <c r="AR42" i="3"/>
  <c r="AQ42" i="3"/>
  <c r="AP42" i="3"/>
  <c r="AO42" i="3"/>
  <c r="AN42" i="3"/>
  <c r="AM42" i="3"/>
  <c r="AL42" i="3"/>
  <c r="BI41" i="3"/>
  <c r="BH41" i="3"/>
  <c r="BE41" i="3"/>
  <c r="BA41" i="3"/>
  <c r="AZ41" i="3"/>
  <c r="AY41" i="3"/>
  <c r="AX41" i="3"/>
  <c r="AW41" i="3"/>
  <c r="AV41" i="3"/>
  <c r="AU41" i="3"/>
  <c r="AS41" i="3"/>
  <c r="AR41" i="3"/>
  <c r="AQ41" i="3"/>
  <c r="AP41" i="3"/>
  <c r="AO41" i="3"/>
  <c r="AN41" i="3"/>
  <c r="AM41" i="3"/>
  <c r="AL41" i="3"/>
  <c r="BI40" i="3"/>
  <c r="BH40" i="3"/>
  <c r="BG40" i="3"/>
  <c r="BF40" i="3"/>
  <c r="BC40" i="3"/>
  <c r="BA40" i="3"/>
  <c r="AZ40" i="3"/>
  <c r="AY40" i="3"/>
  <c r="AX40" i="3"/>
  <c r="AW40" i="3"/>
  <c r="AV40" i="3"/>
  <c r="AU40" i="3"/>
  <c r="AS40" i="3"/>
  <c r="AR40" i="3"/>
  <c r="AQ40" i="3"/>
  <c r="AP40" i="3"/>
  <c r="AO40" i="3"/>
  <c r="AN40" i="3"/>
  <c r="AM40" i="3"/>
  <c r="AL40" i="3"/>
  <c r="BE40" i="3" s="1"/>
  <c r="BI39" i="3"/>
  <c r="BH39" i="3"/>
  <c r="BG39" i="3"/>
  <c r="BF39" i="3"/>
  <c r="BD39" i="3"/>
  <c r="BA39" i="3"/>
  <c r="AZ39" i="3"/>
  <c r="AY39" i="3"/>
  <c r="AX39" i="3"/>
  <c r="AW39" i="3"/>
  <c r="AV39" i="3"/>
  <c r="AU39" i="3"/>
  <c r="AS39" i="3"/>
  <c r="AR39" i="3"/>
  <c r="AQ39" i="3"/>
  <c r="AP39" i="3"/>
  <c r="AO39" i="3"/>
  <c r="AN39" i="3"/>
  <c r="AM39" i="3"/>
  <c r="AL39" i="3"/>
  <c r="BC39" i="3" s="1"/>
  <c r="BA38" i="3"/>
  <c r="AZ38" i="3"/>
  <c r="AY38" i="3"/>
  <c r="AX38" i="3"/>
  <c r="AW38" i="3"/>
  <c r="AV38" i="3"/>
  <c r="AU38" i="3"/>
  <c r="AS38" i="3"/>
  <c r="AR38" i="3"/>
  <c r="AQ38" i="3"/>
  <c r="AP38" i="3"/>
  <c r="AO38" i="3"/>
  <c r="AN38" i="3"/>
  <c r="AM38" i="3"/>
  <c r="AL38" i="3"/>
  <c r="BI37" i="3"/>
  <c r="BH37" i="3"/>
  <c r="BE37" i="3"/>
  <c r="BC37" i="3"/>
  <c r="BA37" i="3"/>
  <c r="AZ37" i="3"/>
  <c r="AY37" i="3"/>
  <c r="AX37" i="3"/>
  <c r="AW37" i="3"/>
  <c r="AV37" i="3"/>
  <c r="AU37" i="3"/>
  <c r="AS37" i="3"/>
  <c r="AR37" i="3"/>
  <c r="AQ37" i="3"/>
  <c r="AP37" i="3"/>
  <c r="AO37" i="3"/>
  <c r="AN37" i="3"/>
  <c r="AM37" i="3"/>
  <c r="AL37" i="3"/>
  <c r="BI36" i="3"/>
  <c r="BH36" i="3"/>
  <c r="BG36" i="3"/>
  <c r="BF36" i="3"/>
  <c r="BC36" i="3"/>
  <c r="BA36" i="3"/>
  <c r="AZ36" i="3"/>
  <c r="AY36" i="3"/>
  <c r="AX36" i="3"/>
  <c r="AW36" i="3"/>
  <c r="AV36" i="3"/>
  <c r="AU36" i="3"/>
  <c r="AS36" i="3"/>
  <c r="AR36" i="3"/>
  <c r="AQ36" i="3"/>
  <c r="AP36" i="3"/>
  <c r="AO36" i="3"/>
  <c r="AN36" i="3"/>
  <c r="AM36" i="3"/>
  <c r="AL36" i="3"/>
  <c r="BE36" i="3" s="1"/>
  <c r="BI35" i="3"/>
  <c r="BH35" i="3"/>
  <c r="BG35" i="3"/>
  <c r="BF35" i="3"/>
  <c r="BE35" i="3"/>
  <c r="BD35" i="3"/>
  <c r="AL35" i="3"/>
  <c r="BC35" i="3" s="1"/>
  <c r="BI34" i="3"/>
  <c r="BH34" i="3"/>
  <c r="BG34" i="3"/>
  <c r="BF34" i="3"/>
  <c r="BE34" i="3"/>
  <c r="BD34" i="3"/>
  <c r="AL34" i="3"/>
  <c r="BC34" i="3" s="1"/>
  <c r="BI33" i="3"/>
  <c r="BH33" i="3"/>
  <c r="BG33" i="3"/>
  <c r="BF33" i="3"/>
  <c r="BA33" i="3"/>
  <c r="AZ33" i="3"/>
  <c r="AY33" i="3"/>
  <c r="AX33" i="3"/>
  <c r="AW33" i="3"/>
  <c r="AV33" i="3"/>
  <c r="AU33" i="3"/>
  <c r="AS33" i="3"/>
  <c r="AR33" i="3"/>
  <c r="AQ33" i="3"/>
  <c r="AP33" i="3"/>
  <c r="AO33" i="3"/>
  <c r="AN33" i="3"/>
  <c r="AM33" i="3"/>
  <c r="AL33" i="3"/>
  <c r="BC33" i="3" s="1"/>
  <c r="BC32" i="3"/>
  <c r="BA32" i="3"/>
  <c r="AZ32" i="3"/>
  <c r="AY32" i="3"/>
  <c r="AX32" i="3"/>
  <c r="AW32" i="3"/>
  <c r="AV32" i="3"/>
  <c r="AU32" i="3"/>
  <c r="AS32" i="3"/>
  <c r="AR32" i="3"/>
  <c r="AQ32" i="3"/>
  <c r="AP32" i="3"/>
  <c r="AO32" i="3"/>
  <c r="AN32" i="3"/>
  <c r="AM32" i="3"/>
  <c r="AL32" i="3"/>
  <c r="BF32" i="3" s="1"/>
  <c r="BI31" i="3"/>
  <c r="BH31" i="3"/>
  <c r="BE31" i="3"/>
  <c r="BA31" i="3"/>
  <c r="AZ31" i="3"/>
  <c r="AY31" i="3"/>
  <c r="AX31" i="3"/>
  <c r="AW31" i="3"/>
  <c r="AV31" i="3"/>
  <c r="AU31" i="3"/>
  <c r="AS31" i="3"/>
  <c r="AR31" i="3"/>
  <c r="AQ31" i="3"/>
  <c r="AP31" i="3"/>
  <c r="AO31" i="3"/>
  <c r="AN31" i="3"/>
  <c r="AM31" i="3"/>
  <c r="AL31" i="3"/>
  <c r="AL30" i="3"/>
  <c r="BI29" i="3"/>
  <c r="BH29" i="3"/>
  <c r="BG29" i="3"/>
  <c r="BF29" i="3"/>
  <c r="BC29" i="3"/>
  <c r="BA29" i="3"/>
  <c r="AZ29" i="3"/>
  <c r="AY29" i="3"/>
  <c r="AX29" i="3"/>
  <c r="AW29" i="3"/>
  <c r="AV29" i="3"/>
  <c r="AU29" i="3"/>
  <c r="AS29" i="3"/>
  <c r="AR29" i="3"/>
  <c r="AQ29" i="3"/>
  <c r="AP29" i="3"/>
  <c r="AO29" i="3"/>
  <c r="AN29" i="3"/>
  <c r="AM29" i="3"/>
  <c r="AL29" i="3"/>
  <c r="BE29" i="3" s="1"/>
  <c r="BA28" i="3"/>
  <c r="AZ28" i="3"/>
  <c r="AY28" i="3"/>
  <c r="AX28" i="3"/>
  <c r="AW28" i="3"/>
  <c r="AV28" i="3"/>
  <c r="AU28" i="3"/>
  <c r="AS28" i="3"/>
  <c r="AR28" i="3"/>
  <c r="AQ28" i="3"/>
  <c r="AP28" i="3"/>
  <c r="AO28" i="3"/>
  <c r="AN28" i="3"/>
  <c r="AM28" i="3"/>
  <c r="AL28" i="3"/>
  <c r="BC28" i="3" s="1"/>
  <c r="BG27" i="3"/>
  <c r="BC27" i="3"/>
  <c r="BA27" i="3"/>
  <c r="AZ27" i="3"/>
  <c r="AY27" i="3"/>
  <c r="AX27" i="3"/>
  <c r="AW27" i="3"/>
  <c r="AV27" i="3"/>
  <c r="AU27" i="3"/>
  <c r="AS27" i="3"/>
  <c r="AR27" i="3"/>
  <c r="AQ27" i="3"/>
  <c r="AP27" i="3"/>
  <c r="AO27" i="3"/>
  <c r="AN27" i="3"/>
  <c r="AM27" i="3"/>
  <c r="AL27" i="3"/>
  <c r="BA26" i="3"/>
  <c r="AZ26" i="3"/>
  <c r="AY26" i="3"/>
  <c r="AX26" i="3"/>
  <c r="AW26" i="3"/>
  <c r="AV26" i="3"/>
  <c r="AU26" i="3"/>
  <c r="AS26" i="3"/>
  <c r="AR26" i="3"/>
  <c r="AQ26" i="3"/>
  <c r="AP26" i="3"/>
  <c r="AO26" i="3"/>
  <c r="AN26" i="3"/>
  <c r="AM26" i="3"/>
  <c r="AL26" i="3"/>
  <c r="BC26" i="3" s="1"/>
  <c r="AL25" i="3"/>
  <c r="BG25" i="3" s="1"/>
  <c r="BI24" i="3"/>
  <c r="BH24" i="3"/>
  <c r="BG24" i="3"/>
  <c r="AL24" i="3"/>
  <c r="AK23" i="3"/>
  <c r="X23" i="3"/>
  <c r="P23" i="3"/>
  <c r="M23" i="3"/>
  <c r="L23" i="3"/>
  <c r="E23" i="3"/>
  <c r="BI21" i="3"/>
  <c r="BH21" i="3"/>
  <c r="BG21" i="3"/>
  <c r="BF21" i="3"/>
  <c r="BC21" i="3"/>
  <c r="BA21" i="3"/>
  <c r="AZ21" i="3"/>
  <c r="AY21" i="3"/>
  <c r="AX21" i="3"/>
  <c r="AW21" i="3"/>
  <c r="AV21" i="3"/>
  <c r="AU21" i="3"/>
  <c r="AS21" i="3"/>
  <c r="AR21" i="3"/>
  <c r="AQ21" i="3"/>
  <c r="AP21" i="3"/>
  <c r="AO21" i="3"/>
  <c r="AN21" i="3"/>
  <c r="AM21" i="3"/>
  <c r="AL21" i="3"/>
  <c r="BE21" i="3" s="1"/>
  <c r="BD20" i="3"/>
  <c r="BA20" i="3"/>
  <c r="AZ20" i="3"/>
  <c r="AY20" i="3"/>
  <c r="AX20" i="3"/>
  <c r="AW20" i="3"/>
  <c r="AV20" i="3"/>
  <c r="AU20" i="3"/>
  <c r="AS20" i="3"/>
  <c r="AR20" i="3"/>
  <c r="AQ20" i="3"/>
  <c r="AP20" i="3"/>
  <c r="AO20" i="3"/>
  <c r="AN20" i="3"/>
  <c r="AM20" i="3"/>
  <c r="AL20" i="3"/>
  <c r="BC20" i="3" s="1"/>
  <c r="BG19" i="3"/>
  <c r="BF19" i="3"/>
  <c r="BC19" i="3"/>
  <c r="BA19" i="3"/>
  <c r="AZ19" i="3"/>
  <c r="AY19" i="3"/>
  <c r="AX19" i="3"/>
  <c r="AW19" i="3"/>
  <c r="AV19" i="3"/>
  <c r="AU19" i="3"/>
  <c r="AS19" i="3"/>
  <c r="AR19" i="3"/>
  <c r="AQ19" i="3"/>
  <c r="AP19" i="3"/>
  <c r="AO19" i="3"/>
  <c r="AN19" i="3"/>
  <c r="AM19" i="3"/>
  <c r="AL19" i="3"/>
  <c r="BC18" i="3"/>
  <c r="BA18" i="3"/>
  <c r="AZ18" i="3"/>
  <c r="AY18" i="3"/>
  <c r="AX18" i="3"/>
  <c r="AW18" i="3"/>
  <c r="AV18" i="3"/>
  <c r="AU18" i="3"/>
  <c r="AS18" i="3"/>
  <c r="AR18" i="3"/>
  <c r="AQ18" i="3"/>
  <c r="AP18" i="3"/>
  <c r="AO18" i="3"/>
  <c r="AN18" i="3"/>
  <c r="AM18" i="3"/>
  <c r="AL18" i="3"/>
  <c r="BE18" i="3" s="1"/>
  <c r="BI17" i="3"/>
  <c r="BH17" i="3"/>
  <c r="BC17" i="3"/>
  <c r="BA17" i="3"/>
  <c r="AZ17" i="3"/>
  <c r="AY17" i="3"/>
  <c r="AX17" i="3"/>
  <c r="AW17" i="3"/>
  <c r="AV17" i="3"/>
  <c r="AU17" i="3"/>
  <c r="AS17" i="3"/>
  <c r="AR17" i="3"/>
  <c r="AQ17" i="3"/>
  <c r="AP17" i="3"/>
  <c r="AO17" i="3"/>
  <c r="AN17" i="3"/>
  <c r="AM17" i="3"/>
  <c r="AL17" i="3"/>
  <c r="BE16" i="3"/>
  <c r="BA16" i="3"/>
  <c r="AZ16" i="3"/>
  <c r="AY16" i="3"/>
  <c r="AX16" i="3"/>
  <c r="AW16" i="3"/>
  <c r="AV16" i="3"/>
  <c r="AU16" i="3"/>
  <c r="AS16" i="3"/>
  <c r="AR16" i="3"/>
  <c r="AQ16" i="3"/>
  <c r="AP16" i="3"/>
  <c r="AO16" i="3"/>
  <c r="AN16" i="3"/>
  <c r="AM16" i="3"/>
  <c r="AL16" i="3"/>
  <c r="BC16" i="3" s="1"/>
  <c r="AY15" i="3"/>
  <c r="AX15" i="3"/>
  <c r="AR15" i="3"/>
  <c r="AP15" i="3"/>
  <c r="AK15" i="3"/>
  <c r="AJ15" i="3"/>
  <c r="AQ15" i="3" s="1"/>
  <c r="AI15" i="3"/>
  <c r="AH15" i="3"/>
  <c r="AG15" i="3"/>
  <c r="BA15" i="3" s="1"/>
  <c r="AF15" i="3"/>
  <c r="AE15" i="3"/>
  <c r="AD15" i="3"/>
  <c r="AC15" i="3"/>
  <c r="AC23" i="3" s="1"/>
  <c r="AB15" i="3"/>
  <c r="AA15" i="3"/>
  <c r="Z15" i="3"/>
  <c r="Y15" i="3"/>
  <c r="Y23" i="3" s="1"/>
  <c r="X15" i="3"/>
  <c r="W15" i="3"/>
  <c r="V15" i="3"/>
  <c r="U15" i="3"/>
  <c r="U23" i="3" s="1"/>
  <c r="T15" i="3"/>
  <c r="S15" i="3"/>
  <c r="R15" i="3"/>
  <c r="Q15" i="3"/>
  <c r="Q23" i="3" s="1"/>
  <c r="AW23" i="3" s="1"/>
  <c r="P15" i="3"/>
  <c r="O15" i="3"/>
  <c r="N15" i="3"/>
  <c r="M15" i="3"/>
  <c r="L15" i="3"/>
  <c r="K15" i="3"/>
  <c r="J15" i="3"/>
  <c r="AN15" i="3" s="1"/>
  <c r="I15" i="3"/>
  <c r="H15" i="3"/>
  <c r="G15" i="3"/>
  <c r="F15" i="3"/>
  <c r="E15" i="3"/>
  <c r="D15" i="3"/>
  <c r="BH13" i="3"/>
  <c r="BG13" i="3"/>
  <c r="BF13" i="3"/>
  <c r="BE13" i="3"/>
  <c r="BC13" i="3"/>
  <c r="BA13" i="3"/>
  <c r="AZ13" i="3"/>
  <c r="AY13" i="3"/>
  <c r="AX13" i="3"/>
  <c r="AW13" i="3"/>
  <c r="AV13" i="3"/>
  <c r="AU13" i="3"/>
  <c r="AS13" i="3"/>
  <c r="AR13" i="3"/>
  <c r="AQ13" i="3"/>
  <c r="AP13" i="3"/>
  <c r="AO13" i="3"/>
  <c r="AN13" i="3"/>
  <c r="AM13" i="3"/>
  <c r="AL13" i="3"/>
  <c r="BI13" i="3" s="1"/>
  <c r="BC12" i="3"/>
  <c r="BA12" i="3"/>
  <c r="AZ12" i="3"/>
  <c r="AY12" i="3"/>
  <c r="AX12" i="3"/>
  <c r="AW12" i="3"/>
  <c r="AV12" i="3"/>
  <c r="AU12" i="3"/>
  <c r="AS12" i="3"/>
  <c r="AR12" i="3"/>
  <c r="AQ12" i="3"/>
  <c r="AP12" i="3"/>
  <c r="AO12" i="3"/>
  <c r="AN12" i="3"/>
  <c r="AM12" i="3"/>
  <c r="AL12" i="3"/>
  <c r="BG12" i="3" s="1"/>
  <c r="BI11" i="3"/>
  <c r="BH11" i="3"/>
  <c r="BC11" i="3"/>
  <c r="BA11" i="3"/>
  <c r="AZ11" i="3"/>
  <c r="AY11" i="3"/>
  <c r="AX11" i="3"/>
  <c r="AW11" i="3"/>
  <c r="AV11" i="3"/>
  <c r="AU11" i="3"/>
  <c r="AS11" i="3"/>
  <c r="AR11" i="3"/>
  <c r="AQ11" i="3"/>
  <c r="AP11" i="3"/>
  <c r="AO11" i="3"/>
  <c r="AN11" i="3"/>
  <c r="AM11" i="3"/>
  <c r="AL11" i="3"/>
  <c r="BE11" i="3" s="1"/>
  <c r="BI10" i="3"/>
  <c r="BH10" i="3"/>
  <c r="BG10" i="3"/>
  <c r="BF10" i="3"/>
  <c r="BA10" i="3"/>
  <c r="AZ10" i="3"/>
  <c r="AY10" i="3"/>
  <c r="AX10" i="3"/>
  <c r="AW10" i="3"/>
  <c r="AV10" i="3"/>
  <c r="AU10" i="3"/>
  <c r="AS10" i="3"/>
  <c r="AR10" i="3"/>
  <c r="AQ10" i="3"/>
  <c r="AP10" i="3"/>
  <c r="AO10" i="3"/>
  <c r="AN10" i="3"/>
  <c r="AM10" i="3"/>
  <c r="AL10" i="3"/>
  <c r="BC10" i="3" s="1"/>
  <c r="BC9" i="3"/>
  <c r="BA9" i="3"/>
  <c r="AZ9" i="3"/>
  <c r="AY9" i="3"/>
  <c r="AX9" i="3"/>
  <c r="AW9" i="3"/>
  <c r="AV9" i="3"/>
  <c r="AU9" i="3"/>
  <c r="AS9" i="3"/>
  <c r="AR9" i="3"/>
  <c r="AQ9" i="3"/>
  <c r="AP9" i="3"/>
  <c r="AO9" i="3"/>
  <c r="AN9" i="3"/>
  <c r="AM9" i="3"/>
  <c r="AL9" i="3"/>
  <c r="BI9" i="3" s="1"/>
  <c r="BI8" i="3"/>
  <c r="BH8" i="3"/>
  <c r="BF8" i="3"/>
  <c r="BA8" i="3"/>
  <c r="AZ8" i="3"/>
  <c r="AY8" i="3"/>
  <c r="AX8" i="3"/>
  <c r="AW8" i="3"/>
  <c r="AV8" i="3"/>
  <c r="AU8" i="3"/>
  <c r="AS8" i="3"/>
  <c r="AR8" i="3"/>
  <c r="AQ8" i="3"/>
  <c r="AP8" i="3"/>
  <c r="AO8" i="3"/>
  <c r="AN8" i="3"/>
  <c r="AM8" i="3"/>
  <c r="AL8" i="3"/>
  <c r="BG8" i="3" s="1"/>
  <c r="BA7" i="3"/>
  <c r="AZ7" i="3"/>
  <c r="AY7" i="3"/>
  <c r="AX7" i="3"/>
  <c r="AW7" i="3"/>
  <c r="AV7" i="3"/>
  <c r="AU7" i="3"/>
  <c r="AS7" i="3"/>
  <c r="AR7" i="3"/>
  <c r="AQ7" i="3"/>
  <c r="AP7" i="3"/>
  <c r="AO7" i="3"/>
  <c r="AN7" i="3"/>
  <c r="AM7" i="3"/>
  <c r="AL7" i="3"/>
  <c r="BE7" i="3" s="1"/>
  <c r="BE6" i="3"/>
  <c r="BA6" i="3"/>
  <c r="AZ6" i="3"/>
  <c r="AX6" i="3"/>
  <c r="AU6" i="3"/>
  <c r="AQ6" i="3"/>
  <c r="AP6" i="3"/>
  <c r="AL6" i="3"/>
  <c r="BC6" i="3" s="1"/>
  <c r="AK6" i="3"/>
  <c r="AJ6" i="3"/>
  <c r="AS6" i="3" s="1"/>
  <c r="AI6" i="3"/>
  <c r="AI23" i="3" s="1"/>
  <c r="AH6" i="3"/>
  <c r="AH23" i="3" s="1"/>
  <c r="AG6" i="3"/>
  <c r="AG23" i="3" s="1"/>
  <c r="AF6" i="3"/>
  <c r="AF23" i="3" s="1"/>
  <c r="AE6" i="3"/>
  <c r="AE23" i="3" s="1"/>
  <c r="AD6" i="3"/>
  <c r="AD23" i="3" s="1"/>
  <c r="AC6" i="3"/>
  <c r="AB6" i="3"/>
  <c r="AB23" i="3" s="1"/>
  <c r="AA6" i="3"/>
  <c r="AA23" i="3" s="1"/>
  <c r="Z6" i="3"/>
  <c r="Z23" i="3" s="1"/>
  <c r="Y6" i="3"/>
  <c r="BG6" i="3" s="1"/>
  <c r="X6" i="3"/>
  <c r="W6" i="3"/>
  <c r="W23" i="3" s="1"/>
  <c r="V6" i="3"/>
  <c r="V23" i="3" s="1"/>
  <c r="U6" i="3"/>
  <c r="T6" i="3"/>
  <c r="T23" i="3" s="1"/>
  <c r="S6" i="3"/>
  <c r="S23" i="3" s="1"/>
  <c r="R6" i="3"/>
  <c r="R23" i="3" s="1"/>
  <c r="Q6" i="3"/>
  <c r="AW6" i="3" s="1"/>
  <c r="P6" i="3"/>
  <c r="O6" i="3"/>
  <c r="O23" i="3" s="1"/>
  <c r="N6" i="3"/>
  <c r="N23" i="3" s="1"/>
  <c r="M6" i="3"/>
  <c r="L6" i="3"/>
  <c r="K6" i="3"/>
  <c r="BD6" i="3" s="1"/>
  <c r="J6" i="3"/>
  <c r="J23" i="3" s="1"/>
  <c r="I6" i="3"/>
  <c r="I23" i="3" s="1"/>
  <c r="H6" i="3"/>
  <c r="H23" i="3" s="1"/>
  <c r="G6" i="3"/>
  <c r="G23" i="3" s="1"/>
  <c r="F6" i="3"/>
  <c r="F23" i="3" s="1"/>
  <c r="E6" i="3"/>
  <c r="D6" i="3"/>
  <c r="D23" i="3" s="1"/>
  <c r="BH16" i="2"/>
  <c r="BI16" i="2"/>
  <c r="BC19" i="2"/>
  <c r="AL10" i="2"/>
  <c r="BI10" i="2" s="1"/>
  <c r="AL11" i="2"/>
  <c r="BC11" i="2" s="1"/>
  <c r="AL12" i="2"/>
  <c r="BC12" i="2" s="1"/>
  <c r="AL13" i="2"/>
  <c r="BD13" i="2" s="1"/>
  <c r="AL14" i="2"/>
  <c r="BE14" i="2" s="1"/>
  <c r="AL15" i="2"/>
  <c r="BF15" i="2" s="1"/>
  <c r="AL16" i="2"/>
  <c r="BG16" i="2" s="1"/>
  <c r="AL19" i="2"/>
  <c r="BI19" i="2" s="1"/>
  <c r="AL20" i="2"/>
  <c r="BC20" i="2" s="1"/>
  <c r="AL22" i="2"/>
  <c r="BD22" i="2" s="1"/>
  <c r="AL23" i="2"/>
  <c r="BE23" i="2" s="1"/>
  <c r="AL24" i="2"/>
  <c r="BF24" i="2" s="1"/>
  <c r="AL27" i="2"/>
  <c r="BE27" i="2" s="1"/>
  <c r="AL28" i="2"/>
  <c r="BC28" i="2" s="1"/>
  <c r="AL29" i="2"/>
  <c r="BD29" i="2" s="1"/>
  <c r="AL30" i="2"/>
  <c r="BE30" i="2" s="1"/>
  <c r="AL31" i="2"/>
  <c r="BF31" i="2" s="1"/>
  <c r="AL32" i="2"/>
  <c r="BG32" i="2" s="1"/>
  <c r="AL33" i="2"/>
  <c r="BH33" i="2" s="1"/>
  <c r="AL34" i="2"/>
  <c r="BI34" i="2" s="1"/>
  <c r="AL35" i="2"/>
  <c r="BE35" i="2" s="1"/>
  <c r="AL36" i="2"/>
  <c r="BC36" i="2" s="1"/>
  <c r="AL37" i="2"/>
  <c r="BD37" i="2" s="1"/>
  <c r="AL38" i="2"/>
  <c r="BE38" i="2" s="1"/>
  <c r="AL39" i="2"/>
  <c r="BF39" i="2" s="1"/>
  <c r="AL40" i="2"/>
  <c r="BG40" i="2" s="1"/>
  <c r="AL41" i="2"/>
  <c r="BH41" i="2" s="1"/>
  <c r="AL42" i="2"/>
  <c r="BI42" i="2" s="1"/>
  <c r="AL43" i="2"/>
  <c r="BE43" i="2" s="1"/>
  <c r="AL44" i="2"/>
  <c r="BC44" i="2" s="1"/>
  <c r="AL45" i="2"/>
  <c r="BD45" i="2" s="1"/>
  <c r="AL46" i="2"/>
  <c r="BE46" i="2" s="1"/>
  <c r="AL47" i="2"/>
  <c r="BF47" i="2" s="1"/>
  <c r="AL48" i="2"/>
  <c r="BG48" i="2" s="1"/>
  <c r="AL49" i="2"/>
  <c r="BH49" i="2" s="1"/>
  <c r="AL50" i="2"/>
  <c r="BI50" i="2" s="1"/>
  <c r="AL51" i="2"/>
  <c r="BE51" i="2" s="1"/>
  <c r="AL52" i="2"/>
  <c r="BC52" i="2" s="1"/>
  <c r="AL53" i="2"/>
  <c r="BD53" i="2" s="1"/>
  <c r="AL54" i="2"/>
  <c r="BE54" i="2" s="1"/>
  <c r="AL55" i="2"/>
  <c r="BF55" i="2" s="1"/>
  <c r="AL56" i="2"/>
  <c r="BG56" i="2" s="1"/>
  <c r="AL57" i="2"/>
  <c r="BH57" i="2" s="1"/>
  <c r="AL58" i="2"/>
  <c r="BI58" i="2" s="1"/>
  <c r="AL59" i="2"/>
  <c r="BE59" i="2" s="1"/>
  <c r="AL60" i="2"/>
  <c r="BC60" i="2" s="1"/>
  <c r="AL61" i="2"/>
  <c r="BD61" i="2" s="1"/>
  <c r="AL62" i="2"/>
  <c r="BE62" i="2" s="1"/>
  <c r="AL63" i="2"/>
  <c r="BF63" i="2" s="1"/>
  <c r="AL64" i="2"/>
  <c r="BG64" i="2" s="1"/>
  <c r="AL65" i="2"/>
  <c r="BH65" i="2" s="1"/>
  <c r="AL67" i="2"/>
  <c r="BI67" i="2" s="1"/>
  <c r="E18" i="2"/>
  <c r="F18" i="2"/>
  <c r="F26" i="2" s="1"/>
  <c r="G18" i="2"/>
  <c r="G26" i="2" s="1"/>
  <c r="H18" i="2"/>
  <c r="H26" i="2" s="1"/>
  <c r="I18" i="2"/>
  <c r="I26" i="2" s="1"/>
  <c r="J18" i="2"/>
  <c r="K18" i="2"/>
  <c r="L18" i="2"/>
  <c r="M18" i="2"/>
  <c r="N18" i="2"/>
  <c r="N26" i="2" s="1"/>
  <c r="O18" i="2"/>
  <c r="O26" i="2" s="1"/>
  <c r="P18" i="2"/>
  <c r="P26" i="2" s="1"/>
  <c r="Q18" i="2"/>
  <c r="Q26" i="2" s="1"/>
  <c r="R18" i="2"/>
  <c r="S18" i="2"/>
  <c r="T18" i="2"/>
  <c r="U18" i="2"/>
  <c r="V18" i="2"/>
  <c r="V26" i="2" s="1"/>
  <c r="W18" i="2"/>
  <c r="W26" i="2" s="1"/>
  <c r="X18" i="2"/>
  <c r="X26" i="2" s="1"/>
  <c r="Y18" i="2"/>
  <c r="Y26" i="2" s="1"/>
  <c r="Z18" i="2"/>
  <c r="AA18" i="2"/>
  <c r="AB18" i="2"/>
  <c r="AC18" i="2"/>
  <c r="AD18" i="2"/>
  <c r="AD26" i="2" s="1"/>
  <c r="AE18" i="2"/>
  <c r="AE26" i="2" s="1"/>
  <c r="AF18" i="2"/>
  <c r="AF26" i="2" s="1"/>
  <c r="AG18" i="2"/>
  <c r="AG26" i="2" s="1"/>
  <c r="AH18" i="2"/>
  <c r="AI18" i="2"/>
  <c r="AJ18" i="2"/>
  <c r="AO18" i="2" s="1"/>
  <c r="AK18" i="2"/>
  <c r="D18" i="2"/>
  <c r="D26" i="2" s="1"/>
  <c r="D9" i="2"/>
  <c r="F9" i="2"/>
  <c r="G9" i="2"/>
  <c r="H9" i="2"/>
  <c r="I9" i="2"/>
  <c r="J9" i="2"/>
  <c r="AN9" i="2" s="1"/>
  <c r="K9" i="2"/>
  <c r="AV9" i="2" s="1"/>
  <c r="L9" i="2"/>
  <c r="L26" i="2" s="1"/>
  <c r="M9" i="2"/>
  <c r="M26" i="2" s="1"/>
  <c r="N9" i="2"/>
  <c r="O9" i="2"/>
  <c r="P9" i="2"/>
  <c r="Q9" i="2"/>
  <c r="R9" i="2"/>
  <c r="S9" i="2"/>
  <c r="T9" i="2"/>
  <c r="U9" i="2"/>
  <c r="U26" i="2" s="1"/>
  <c r="V9" i="2"/>
  <c r="W9" i="2"/>
  <c r="X9" i="2"/>
  <c r="Y9" i="2"/>
  <c r="Z9" i="2"/>
  <c r="Z26" i="2" s="1"/>
  <c r="AA9" i="2"/>
  <c r="AB9" i="2"/>
  <c r="AC9" i="2"/>
  <c r="AC26" i="2" s="1"/>
  <c r="AD9" i="2"/>
  <c r="AE9" i="2"/>
  <c r="AF9" i="2"/>
  <c r="AG9" i="2"/>
  <c r="AH9" i="2"/>
  <c r="AH26" i="2" s="1"/>
  <c r="AI9" i="2"/>
  <c r="AJ9" i="2"/>
  <c r="AK9" i="2"/>
  <c r="AK26" i="2" s="1"/>
  <c r="E9" i="2"/>
  <c r="AU10" i="2"/>
  <c r="AV10" i="2"/>
  <c r="AW10" i="2"/>
  <c r="AX10" i="2"/>
  <c r="AY10" i="2"/>
  <c r="AZ10" i="2"/>
  <c r="BA10" i="2"/>
  <c r="AU11" i="2"/>
  <c r="AV11" i="2"/>
  <c r="AW11" i="2"/>
  <c r="AX11" i="2"/>
  <c r="AY11" i="2"/>
  <c r="AZ11" i="2"/>
  <c r="BA11" i="2"/>
  <c r="AU12" i="2"/>
  <c r="AV12" i="2"/>
  <c r="AW12" i="2"/>
  <c r="AX12" i="2"/>
  <c r="AY12" i="2"/>
  <c r="AZ12" i="2"/>
  <c r="BA12" i="2"/>
  <c r="AU13" i="2"/>
  <c r="AV13" i="2"/>
  <c r="AW13" i="2"/>
  <c r="AX13" i="2"/>
  <c r="AY13" i="2"/>
  <c r="AZ13" i="2"/>
  <c r="BA13" i="2"/>
  <c r="AU14" i="2"/>
  <c r="AV14" i="2"/>
  <c r="AW14" i="2"/>
  <c r="AX14" i="2"/>
  <c r="AY14" i="2"/>
  <c r="AZ14" i="2"/>
  <c r="BA14" i="2"/>
  <c r="AU15" i="2"/>
  <c r="AV15" i="2"/>
  <c r="AW15" i="2"/>
  <c r="AX15" i="2"/>
  <c r="AY15" i="2"/>
  <c r="AZ15" i="2"/>
  <c r="BA15" i="2"/>
  <c r="AU16" i="2"/>
  <c r="AV16" i="2"/>
  <c r="AW16" i="2"/>
  <c r="AX16" i="2"/>
  <c r="AY16" i="2"/>
  <c r="AZ16" i="2"/>
  <c r="BA16" i="2"/>
  <c r="AZ18" i="2"/>
  <c r="AU19" i="2"/>
  <c r="AV19" i="2"/>
  <c r="AW19" i="2"/>
  <c r="AX19" i="2"/>
  <c r="AY19" i="2"/>
  <c r="AZ19" i="2"/>
  <c r="BA19" i="2"/>
  <c r="AU20" i="2"/>
  <c r="AV20" i="2"/>
  <c r="AW20" i="2"/>
  <c r="AX20" i="2"/>
  <c r="AY20" i="2"/>
  <c r="AZ20" i="2"/>
  <c r="BA20" i="2"/>
  <c r="AU21" i="2"/>
  <c r="AV21" i="2"/>
  <c r="AW21" i="2"/>
  <c r="AX21" i="2"/>
  <c r="AY21" i="2"/>
  <c r="AZ21" i="2"/>
  <c r="BA21" i="2"/>
  <c r="AU22" i="2"/>
  <c r="AV22" i="2"/>
  <c r="AW22" i="2"/>
  <c r="AX22" i="2"/>
  <c r="AY22" i="2"/>
  <c r="AZ22" i="2"/>
  <c r="BA22" i="2"/>
  <c r="AU23" i="2"/>
  <c r="AV23" i="2"/>
  <c r="AW23" i="2"/>
  <c r="AX23" i="2"/>
  <c r="AY23" i="2"/>
  <c r="AZ23" i="2"/>
  <c r="BA23" i="2"/>
  <c r="AU24" i="2"/>
  <c r="AV24" i="2"/>
  <c r="AW24" i="2"/>
  <c r="AX24" i="2"/>
  <c r="AY24" i="2"/>
  <c r="AZ24" i="2"/>
  <c r="BA24" i="2"/>
  <c r="AU29" i="2"/>
  <c r="AV29" i="2"/>
  <c r="AW29" i="2"/>
  <c r="AX29" i="2"/>
  <c r="AY29" i="2"/>
  <c r="AZ29" i="2"/>
  <c r="BA29" i="2"/>
  <c r="AU30" i="2"/>
  <c r="AV30" i="2"/>
  <c r="AW30" i="2"/>
  <c r="AX30" i="2"/>
  <c r="AY30" i="2"/>
  <c r="AZ30" i="2"/>
  <c r="BA30" i="2"/>
  <c r="AU31" i="2"/>
  <c r="AV31" i="2"/>
  <c r="AW31" i="2"/>
  <c r="AX31" i="2"/>
  <c r="AY31" i="2"/>
  <c r="AZ31" i="2"/>
  <c r="BA31" i="2"/>
  <c r="AU32" i="2"/>
  <c r="AV32" i="2"/>
  <c r="AW32" i="2"/>
  <c r="AX32" i="2"/>
  <c r="AY32" i="2"/>
  <c r="AZ32" i="2"/>
  <c r="BA32" i="2"/>
  <c r="AU34" i="2"/>
  <c r="AV34" i="2"/>
  <c r="AW34" i="2"/>
  <c r="AX34" i="2"/>
  <c r="AY34" i="2"/>
  <c r="AZ34" i="2"/>
  <c r="BA34" i="2"/>
  <c r="AU35" i="2"/>
  <c r="AV35" i="2"/>
  <c r="AW35" i="2"/>
  <c r="AX35" i="2"/>
  <c r="AY35" i="2"/>
  <c r="AZ35" i="2"/>
  <c r="BA35" i="2"/>
  <c r="AU36" i="2"/>
  <c r="AV36" i="2"/>
  <c r="AW36" i="2"/>
  <c r="AX36" i="2"/>
  <c r="AY36" i="2"/>
  <c r="AZ36" i="2"/>
  <c r="BA36" i="2"/>
  <c r="AU39" i="2"/>
  <c r="AV39" i="2"/>
  <c r="AW39" i="2"/>
  <c r="AX39" i="2"/>
  <c r="AY39" i="2"/>
  <c r="AZ39" i="2"/>
  <c r="BA39" i="2"/>
  <c r="AU40" i="2"/>
  <c r="AV40" i="2"/>
  <c r="AW40" i="2"/>
  <c r="AX40" i="2"/>
  <c r="AY40" i="2"/>
  <c r="AZ40" i="2"/>
  <c r="BA40" i="2"/>
  <c r="AU41" i="2"/>
  <c r="AV41" i="2"/>
  <c r="AW41" i="2"/>
  <c r="AX41" i="2"/>
  <c r="AY41" i="2"/>
  <c r="AZ41" i="2"/>
  <c r="BA41" i="2"/>
  <c r="AU42" i="2"/>
  <c r="AV42" i="2"/>
  <c r="AW42" i="2"/>
  <c r="AX42" i="2"/>
  <c r="AY42" i="2"/>
  <c r="AZ42" i="2"/>
  <c r="BA42" i="2"/>
  <c r="AU43" i="2"/>
  <c r="AV43" i="2"/>
  <c r="AW43" i="2"/>
  <c r="AX43" i="2"/>
  <c r="AY43" i="2"/>
  <c r="AZ43" i="2"/>
  <c r="BA43" i="2"/>
  <c r="AU44" i="2"/>
  <c r="AV44" i="2"/>
  <c r="AW44" i="2"/>
  <c r="AX44" i="2"/>
  <c r="AY44" i="2"/>
  <c r="AZ44" i="2"/>
  <c r="BA44" i="2"/>
  <c r="AU45" i="2"/>
  <c r="AV45" i="2"/>
  <c r="AW45" i="2"/>
  <c r="AX45" i="2"/>
  <c r="AY45" i="2"/>
  <c r="AZ45" i="2"/>
  <c r="BA45" i="2"/>
  <c r="AU46" i="2"/>
  <c r="AV46" i="2"/>
  <c r="AW46" i="2"/>
  <c r="AX46" i="2"/>
  <c r="AY46" i="2"/>
  <c r="AZ46" i="2"/>
  <c r="BA46" i="2"/>
  <c r="AU47" i="2"/>
  <c r="AV47" i="2"/>
  <c r="AW47" i="2"/>
  <c r="AX47" i="2"/>
  <c r="AY47" i="2"/>
  <c r="AZ47" i="2"/>
  <c r="BA47" i="2"/>
  <c r="AU48" i="2"/>
  <c r="AV48" i="2"/>
  <c r="AW48" i="2"/>
  <c r="AX48" i="2"/>
  <c r="AY48" i="2"/>
  <c r="AZ48" i="2"/>
  <c r="BA48" i="2"/>
  <c r="AU49" i="2"/>
  <c r="AV49" i="2"/>
  <c r="AW49" i="2"/>
  <c r="AX49" i="2"/>
  <c r="AY49" i="2"/>
  <c r="AZ49" i="2"/>
  <c r="BA49" i="2"/>
  <c r="AU50" i="2"/>
  <c r="AV50" i="2"/>
  <c r="AW50" i="2"/>
  <c r="AX50" i="2"/>
  <c r="AY50" i="2"/>
  <c r="AZ50" i="2"/>
  <c r="BA50" i="2"/>
  <c r="AU51" i="2"/>
  <c r="AV51" i="2"/>
  <c r="AW51" i="2"/>
  <c r="AX51" i="2"/>
  <c r="AY51" i="2"/>
  <c r="AZ51" i="2"/>
  <c r="BA51" i="2"/>
  <c r="AU52" i="2"/>
  <c r="AV52" i="2"/>
  <c r="AW52" i="2"/>
  <c r="AX52" i="2"/>
  <c r="AY52" i="2"/>
  <c r="AZ52" i="2"/>
  <c r="BA52" i="2"/>
  <c r="AU53" i="2"/>
  <c r="AV53" i="2"/>
  <c r="AW53" i="2"/>
  <c r="AX53" i="2"/>
  <c r="AY53" i="2"/>
  <c r="AZ53" i="2"/>
  <c r="BA53" i="2"/>
  <c r="AU54" i="2"/>
  <c r="AV54" i="2"/>
  <c r="AW54" i="2"/>
  <c r="AX54" i="2"/>
  <c r="AY54" i="2"/>
  <c r="AZ54" i="2"/>
  <c r="BA54" i="2"/>
  <c r="AU55" i="2"/>
  <c r="AV55" i="2"/>
  <c r="AW55" i="2"/>
  <c r="AX55" i="2"/>
  <c r="AY55" i="2"/>
  <c r="AZ55" i="2"/>
  <c r="BA55" i="2"/>
  <c r="AU56" i="2"/>
  <c r="AV56" i="2"/>
  <c r="AW56" i="2"/>
  <c r="AX56" i="2"/>
  <c r="AY56" i="2"/>
  <c r="AZ56" i="2"/>
  <c r="BA56" i="2"/>
  <c r="AU57" i="2"/>
  <c r="AV57" i="2"/>
  <c r="AW57" i="2"/>
  <c r="AX57" i="2"/>
  <c r="AY57" i="2"/>
  <c r="AZ57" i="2"/>
  <c r="BA57" i="2"/>
  <c r="AU58" i="2"/>
  <c r="AV58" i="2"/>
  <c r="AW58" i="2"/>
  <c r="AX58" i="2"/>
  <c r="AY58" i="2"/>
  <c r="AZ58" i="2"/>
  <c r="BA58" i="2"/>
  <c r="AU59" i="2"/>
  <c r="AV59" i="2"/>
  <c r="AW59" i="2"/>
  <c r="AX59" i="2"/>
  <c r="AY59" i="2"/>
  <c r="AZ59" i="2"/>
  <c r="BA59" i="2"/>
  <c r="AU60" i="2"/>
  <c r="AV60" i="2"/>
  <c r="AW60" i="2"/>
  <c r="AX60" i="2"/>
  <c r="AY60" i="2"/>
  <c r="AZ60" i="2"/>
  <c r="BA60" i="2"/>
  <c r="AU61" i="2"/>
  <c r="AV61" i="2"/>
  <c r="AW61" i="2"/>
  <c r="AX61" i="2"/>
  <c r="AY61" i="2"/>
  <c r="AZ61" i="2"/>
  <c r="BA61" i="2"/>
  <c r="AU62" i="2"/>
  <c r="AV62" i="2"/>
  <c r="AW62" i="2"/>
  <c r="AX62" i="2"/>
  <c r="AY62" i="2"/>
  <c r="AZ62" i="2"/>
  <c r="BA62" i="2"/>
  <c r="AU63" i="2"/>
  <c r="AV63" i="2"/>
  <c r="AW63" i="2"/>
  <c r="AX63" i="2"/>
  <c r="AY63" i="2"/>
  <c r="AZ63" i="2"/>
  <c r="BA63" i="2"/>
  <c r="AU64" i="2"/>
  <c r="AV64" i="2"/>
  <c r="AW64" i="2"/>
  <c r="AX64" i="2"/>
  <c r="AY64" i="2"/>
  <c r="AZ64" i="2"/>
  <c r="BA64" i="2"/>
  <c r="AU65" i="2"/>
  <c r="AV65" i="2"/>
  <c r="AW65" i="2"/>
  <c r="AX65" i="2"/>
  <c r="AY65" i="2"/>
  <c r="AZ65" i="2"/>
  <c r="BA65" i="2"/>
  <c r="AU67" i="2"/>
  <c r="AV67" i="2"/>
  <c r="AW67" i="2"/>
  <c r="AX67" i="2"/>
  <c r="AY67" i="2"/>
  <c r="AZ67" i="2"/>
  <c r="BA67" i="2"/>
  <c r="BA9" i="2"/>
  <c r="AZ9" i="2"/>
  <c r="AX9" i="2"/>
  <c r="AM61" i="2"/>
  <c r="AM10" i="2"/>
  <c r="AN10" i="2"/>
  <c r="AO10" i="2"/>
  <c r="AP10" i="2"/>
  <c r="AQ10" i="2"/>
  <c r="AR10" i="2"/>
  <c r="AS10" i="2"/>
  <c r="AM11" i="2"/>
  <c r="AN11" i="2"/>
  <c r="AO11" i="2"/>
  <c r="AP11" i="2"/>
  <c r="AQ11" i="2"/>
  <c r="AR11" i="2"/>
  <c r="AS11" i="2"/>
  <c r="AM12" i="2"/>
  <c r="AN12" i="2"/>
  <c r="AO12" i="2"/>
  <c r="AP12" i="2"/>
  <c r="AQ12" i="2"/>
  <c r="AR12" i="2"/>
  <c r="AS12" i="2"/>
  <c r="AM13" i="2"/>
  <c r="AN13" i="2"/>
  <c r="AO13" i="2"/>
  <c r="AP13" i="2"/>
  <c r="AQ13" i="2"/>
  <c r="AR13" i="2"/>
  <c r="AS13" i="2"/>
  <c r="AM14" i="2"/>
  <c r="AN14" i="2"/>
  <c r="AO14" i="2"/>
  <c r="AP14" i="2"/>
  <c r="AQ14" i="2"/>
  <c r="AR14" i="2"/>
  <c r="AS14" i="2"/>
  <c r="AM15" i="2"/>
  <c r="AN15" i="2"/>
  <c r="AO15" i="2"/>
  <c r="AP15" i="2"/>
  <c r="AQ15" i="2"/>
  <c r="AR15" i="2"/>
  <c r="AS15" i="2"/>
  <c r="AM16" i="2"/>
  <c r="AN16" i="2"/>
  <c r="AO16" i="2"/>
  <c r="AP16" i="2"/>
  <c r="AQ16" i="2"/>
  <c r="AR16" i="2"/>
  <c r="AS16" i="2"/>
  <c r="AM19" i="2"/>
  <c r="AN19" i="2"/>
  <c r="AO19" i="2"/>
  <c r="AP19" i="2"/>
  <c r="AQ19" i="2"/>
  <c r="AR19" i="2"/>
  <c r="AS19" i="2"/>
  <c r="AM20" i="2"/>
  <c r="AN20" i="2"/>
  <c r="AO20" i="2"/>
  <c r="AP20" i="2"/>
  <c r="AQ20" i="2"/>
  <c r="AR20" i="2"/>
  <c r="AS20" i="2"/>
  <c r="AM21" i="2"/>
  <c r="AN21" i="2"/>
  <c r="AO21" i="2"/>
  <c r="AP21" i="2"/>
  <c r="AQ21" i="2"/>
  <c r="AR21" i="2"/>
  <c r="AS21" i="2"/>
  <c r="AM22" i="2"/>
  <c r="AN22" i="2"/>
  <c r="AO22" i="2"/>
  <c r="AP22" i="2"/>
  <c r="AQ22" i="2"/>
  <c r="AR22" i="2"/>
  <c r="AS22" i="2"/>
  <c r="AM23" i="2"/>
  <c r="AN23" i="2"/>
  <c r="AO23" i="2"/>
  <c r="AP23" i="2"/>
  <c r="AQ23" i="2"/>
  <c r="AR23" i="2"/>
  <c r="AS23" i="2"/>
  <c r="AM24" i="2"/>
  <c r="AN24" i="2"/>
  <c r="AO24" i="2"/>
  <c r="AP24" i="2"/>
  <c r="AQ24" i="2"/>
  <c r="AR24" i="2"/>
  <c r="AS24" i="2"/>
  <c r="AM29" i="2"/>
  <c r="AN29" i="2"/>
  <c r="AO29" i="2"/>
  <c r="AP29" i="2"/>
  <c r="AQ29" i="2"/>
  <c r="AR29" i="2"/>
  <c r="AS29" i="2"/>
  <c r="AM30" i="2"/>
  <c r="AN30" i="2"/>
  <c r="AO30" i="2"/>
  <c r="AP30" i="2"/>
  <c r="AQ30" i="2"/>
  <c r="AR30" i="2"/>
  <c r="AS30" i="2"/>
  <c r="AM31" i="2"/>
  <c r="AN31" i="2"/>
  <c r="AO31" i="2"/>
  <c r="AP31" i="2"/>
  <c r="AQ31" i="2"/>
  <c r="AR31" i="2"/>
  <c r="AS31" i="2"/>
  <c r="AM32" i="2"/>
  <c r="AN32" i="2"/>
  <c r="AO32" i="2"/>
  <c r="AP32" i="2"/>
  <c r="AQ32" i="2"/>
  <c r="AR32" i="2"/>
  <c r="AS32" i="2"/>
  <c r="AM34" i="2"/>
  <c r="AN34" i="2"/>
  <c r="AO34" i="2"/>
  <c r="AP34" i="2"/>
  <c r="AQ34" i="2"/>
  <c r="AR34" i="2"/>
  <c r="AS34" i="2"/>
  <c r="AM35" i="2"/>
  <c r="AN35" i="2"/>
  <c r="AO35" i="2"/>
  <c r="AP35" i="2"/>
  <c r="AQ35" i="2"/>
  <c r="AR35" i="2"/>
  <c r="AS35" i="2"/>
  <c r="AM36" i="2"/>
  <c r="AN36" i="2"/>
  <c r="AO36" i="2"/>
  <c r="AP36" i="2"/>
  <c r="AQ36" i="2"/>
  <c r="AR36" i="2"/>
  <c r="AS36" i="2"/>
  <c r="AM39" i="2"/>
  <c r="AN39" i="2"/>
  <c r="AO39" i="2"/>
  <c r="AP39" i="2"/>
  <c r="AQ39" i="2"/>
  <c r="AR39" i="2"/>
  <c r="AS39" i="2"/>
  <c r="AM40" i="2"/>
  <c r="AN40" i="2"/>
  <c r="AO40" i="2"/>
  <c r="AP40" i="2"/>
  <c r="AQ40" i="2"/>
  <c r="AR40" i="2"/>
  <c r="AS40" i="2"/>
  <c r="AM41" i="2"/>
  <c r="AN41" i="2"/>
  <c r="AO41" i="2"/>
  <c r="AP41" i="2"/>
  <c r="AQ41" i="2"/>
  <c r="AR41" i="2"/>
  <c r="AS41" i="2"/>
  <c r="AM42" i="2"/>
  <c r="AN42" i="2"/>
  <c r="AO42" i="2"/>
  <c r="AP42" i="2"/>
  <c r="AQ42" i="2"/>
  <c r="AR42" i="2"/>
  <c r="AS42" i="2"/>
  <c r="AM43" i="2"/>
  <c r="AN43" i="2"/>
  <c r="AO43" i="2"/>
  <c r="AP43" i="2"/>
  <c r="AQ43" i="2"/>
  <c r="AR43" i="2"/>
  <c r="AS43" i="2"/>
  <c r="AM44" i="2"/>
  <c r="AN44" i="2"/>
  <c r="AO44" i="2"/>
  <c r="AP44" i="2"/>
  <c r="AQ44" i="2"/>
  <c r="AR44" i="2"/>
  <c r="AS44" i="2"/>
  <c r="AM45" i="2"/>
  <c r="AN45" i="2"/>
  <c r="AO45" i="2"/>
  <c r="AP45" i="2"/>
  <c r="AQ45" i="2"/>
  <c r="AR45" i="2"/>
  <c r="AS45" i="2"/>
  <c r="AM46" i="2"/>
  <c r="AN46" i="2"/>
  <c r="AO46" i="2"/>
  <c r="AP46" i="2"/>
  <c r="AQ46" i="2"/>
  <c r="AR46" i="2"/>
  <c r="AS46" i="2"/>
  <c r="AM47" i="2"/>
  <c r="AN47" i="2"/>
  <c r="AO47" i="2"/>
  <c r="AP47" i="2"/>
  <c r="AQ47" i="2"/>
  <c r="AR47" i="2"/>
  <c r="AS47" i="2"/>
  <c r="AM54" i="2"/>
  <c r="AN54" i="2"/>
  <c r="AO54" i="2"/>
  <c r="AP54" i="2"/>
  <c r="AQ54" i="2"/>
  <c r="AR54" i="2"/>
  <c r="AS54" i="2"/>
  <c r="AM55" i="2"/>
  <c r="AN55" i="2"/>
  <c r="AO55" i="2"/>
  <c r="AP55" i="2"/>
  <c r="AQ55" i="2"/>
  <c r="AR55" i="2"/>
  <c r="AS55" i="2"/>
  <c r="AM56" i="2"/>
  <c r="AN56" i="2"/>
  <c r="AO56" i="2"/>
  <c r="AP56" i="2"/>
  <c r="AQ56" i="2"/>
  <c r="AR56" i="2"/>
  <c r="AS56" i="2"/>
  <c r="AQ57" i="2"/>
  <c r="AR57" i="2"/>
  <c r="AS57" i="2"/>
  <c r="AM58" i="2"/>
  <c r="AN58" i="2"/>
  <c r="AO58" i="2"/>
  <c r="AP58" i="2"/>
  <c r="AQ58" i="2"/>
  <c r="AR58" i="2"/>
  <c r="AS58" i="2"/>
  <c r="AM59" i="2"/>
  <c r="AN59" i="2"/>
  <c r="AO59" i="2"/>
  <c r="AP59" i="2"/>
  <c r="AQ59" i="2"/>
  <c r="AR59" i="2"/>
  <c r="AS59" i="2"/>
  <c r="AM60" i="2"/>
  <c r="AN60" i="2"/>
  <c r="AO60" i="2"/>
  <c r="AP60" i="2"/>
  <c r="AQ60" i="2"/>
  <c r="AR60" i="2"/>
  <c r="AS60" i="2"/>
  <c r="AN61" i="2"/>
  <c r="AO61" i="2"/>
  <c r="AP61" i="2"/>
  <c r="AQ61" i="2"/>
  <c r="AR61" i="2"/>
  <c r="AS61" i="2"/>
  <c r="AO62" i="2"/>
  <c r="AP62" i="2"/>
  <c r="AQ62" i="2"/>
  <c r="AR62" i="2"/>
  <c r="AS62" i="2"/>
  <c r="AM64" i="2"/>
  <c r="AN64" i="2"/>
  <c r="AO64" i="2"/>
  <c r="AP64" i="2"/>
  <c r="AQ64" i="2"/>
  <c r="AR64" i="2"/>
  <c r="AS64" i="2"/>
  <c r="AM65" i="2"/>
  <c r="AN65" i="2"/>
  <c r="AO65" i="2"/>
  <c r="AP65" i="2"/>
  <c r="AQ65" i="2"/>
  <c r="AR65" i="2"/>
  <c r="AS65" i="2"/>
  <c r="AM67" i="2"/>
  <c r="AN67" i="2"/>
  <c r="AO67" i="2"/>
  <c r="AP67" i="2"/>
  <c r="AQ67" i="2"/>
  <c r="AR67" i="2"/>
  <c r="AS67" i="2"/>
  <c r="AP9" i="2"/>
  <c r="BC67" i="2" l="1"/>
  <c r="BD59" i="2"/>
  <c r="BE52" i="2"/>
  <c r="BH47" i="2"/>
  <c r="BI40" i="2"/>
  <c r="BC34" i="2"/>
  <c r="BD27" i="2"/>
  <c r="BI65" i="2"/>
  <c r="BC59" i="2"/>
  <c r="BD52" i="2"/>
  <c r="BG47" i="2"/>
  <c r="BH40" i="2"/>
  <c r="BI33" i="2"/>
  <c r="BC27" i="2"/>
  <c r="BI64" i="2"/>
  <c r="BC58" i="2"/>
  <c r="BD51" i="2"/>
  <c r="BE44" i="2"/>
  <c r="BH39" i="2"/>
  <c r="BI32" i="2"/>
  <c r="BH64" i="2"/>
  <c r="BI57" i="2"/>
  <c r="BC51" i="2"/>
  <c r="BD44" i="2"/>
  <c r="BG39" i="2"/>
  <c r="BH32" i="2"/>
  <c r="BH63" i="2"/>
  <c r="BI56" i="2"/>
  <c r="BC50" i="2"/>
  <c r="BD43" i="2"/>
  <c r="BE36" i="2"/>
  <c r="BH31" i="2"/>
  <c r="BG63" i="2"/>
  <c r="BH56" i="2"/>
  <c r="BI49" i="2"/>
  <c r="BC43" i="2"/>
  <c r="BD36" i="2"/>
  <c r="BG31" i="2"/>
  <c r="BE60" i="2"/>
  <c r="BH55" i="2"/>
  <c r="BI48" i="2"/>
  <c r="BC42" i="2"/>
  <c r="BD35" i="2"/>
  <c r="BE28" i="2"/>
  <c r="BD60" i="2"/>
  <c r="BG55" i="2"/>
  <c r="BH48" i="2"/>
  <c r="BI41" i="2"/>
  <c r="BC35" i="2"/>
  <c r="BD28" i="2"/>
  <c r="AM18" i="2"/>
  <c r="AJ26" i="2"/>
  <c r="AB26" i="2"/>
  <c r="AR26" i="2" s="1"/>
  <c r="T26" i="2"/>
  <c r="AP26" i="2" s="1"/>
  <c r="AI26" i="2"/>
  <c r="AA26" i="2"/>
  <c r="S26" i="2"/>
  <c r="AV18" i="2"/>
  <c r="R26" i="2"/>
  <c r="AZ23" i="3"/>
  <c r="BE12" i="3"/>
  <c r="AJ23" i="3"/>
  <c r="BI38" i="3"/>
  <c r="BH38" i="3"/>
  <c r="BF12" i="3"/>
  <c r="BH16" i="3"/>
  <c r="BG20" i="3"/>
  <c r="BC25" i="3"/>
  <c r="BI26" i="3"/>
  <c r="BD32" i="3"/>
  <c r="BE38" i="3"/>
  <c r="BI42" i="3"/>
  <c r="BH42" i="3"/>
  <c r="BD42" i="3"/>
  <c r="BH45" i="3"/>
  <c r="AO6" i="3"/>
  <c r="AY6" i="3"/>
  <c r="BI6" i="3"/>
  <c r="BC7" i="3"/>
  <c r="BE10" i="3"/>
  <c r="BD16" i="3"/>
  <c r="K23" i="3"/>
  <c r="AV23" i="3" s="1"/>
  <c r="BI25" i="3"/>
  <c r="BD28" i="3"/>
  <c r="BG31" i="3"/>
  <c r="BF31" i="3"/>
  <c r="BD31" i="3"/>
  <c r="BE33" i="3"/>
  <c r="BG41" i="3"/>
  <c r="BF41" i="3"/>
  <c r="BD41" i="3"/>
  <c r="BE43" i="3"/>
  <c r="BI48" i="3"/>
  <c r="BH48" i="3"/>
  <c r="BC48" i="3"/>
  <c r="BG26" i="3"/>
  <c r="BF26" i="3"/>
  <c r="BC45" i="3"/>
  <c r="BD12" i="3"/>
  <c r="BF16" i="3"/>
  <c r="BG18" i="3"/>
  <c r="BF18" i="3"/>
  <c r="BD18" i="3"/>
  <c r="BE20" i="3"/>
  <c r="BE26" i="3"/>
  <c r="BF28" i="3"/>
  <c r="BE30" i="3"/>
  <c r="BD30" i="3"/>
  <c r="BC38" i="3"/>
  <c r="BD26" i="3"/>
  <c r="AR6" i="3"/>
  <c r="BD38" i="3"/>
  <c r="BF45" i="3"/>
  <c r="BE45" i="3"/>
  <c r="BF7" i="3"/>
  <c r="BD9" i="3"/>
  <c r="AO15" i="3"/>
  <c r="BE28" i="3"/>
  <c r="BG16" i="3"/>
  <c r="BH26" i="3"/>
  <c r="BC30" i="3"/>
  <c r="BG45" i="3"/>
  <c r="BH47" i="3"/>
  <c r="BG47" i="3"/>
  <c r="BC47" i="3"/>
  <c r="BH7" i="3"/>
  <c r="BE9" i="3"/>
  <c r="BH18" i="3"/>
  <c r="BH28" i="3"/>
  <c r="AV6" i="3"/>
  <c r="BF6" i="3"/>
  <c r="BI7" i="3"/>
  <c r="BC8" i="3"/>
  <c r="BF9" i="3"/>
  <c r="BD11" i="3"/>
  <c r="BH12" i="3"/>
  <c r="AZ15" i="3"/>
  <c r="AU15" i="3"/>
  <c r="BI16" i="3"/>
  <c r="BI18" i="3"/>
  <c r="BH20" i="3"/>
  <c r="AN23" i="3"/>
  <c r="AY23" i="3"/>
  <c r="BE24" i="3"/>
  <c r="BD24" i="3"/>
  <c r="BF25" i="3"/>
  <c r="BI27" i="3"/>
  <c r="BH27" i="3"/>
  <c r="BD27" i="3"/>
  <c r="BI28" i="3"/>
  <c r="BG30" i="3"/>
  <c r="BE32" i="3"/>
  <c r="BF38" i="3"/>
  <c r="BE42" i="3"/>
  <c r="BI45" i="3"/>
  <c r="BE47" i="3"/>
  <c r="BC49" i="3"/>
  <c r="BG7" i="3"/>
  <c r="BF20" i="3"/>
  <c r="BG28" i="3"/>
  <c r="AX23" i="3"/>
  <c r="BF30" i="3"/>
  <c r="AM6" i="3"/>
  <c r="BD8" i="3"/>
  <c r="BG9" i="3"/>
  <c r="BF11" i="3"/>
  <c r="BI12" i="3"/>
  <c r="AL15" i="3"/>
  <c r="AV15" i="3"/>
  <c r="BE17" i="3"/>
  <c r="BD17" i="3"/>
  <c r="BF17" i="3"/>
  <c r="BI19" i="3"/>
  <c r="BH19" i="3"/>
  <c r="BD19" i="3"/>
  <c r="BI20" i="3"/>
  <c r="BC24" i="3"/>
  <c r="BE27" i="3"/>
  <c r="BH30" i="3"/>
  <c r="BG38" i="3"/>
  <c r="BF42" i="3"/>
  <c r="BG46" i="3"/>
  <c r="BF46" i="3"/>
  <c r="BC46" i="3"/>
  <c r="BF47" i="3"/>
  <c r="BD49" i="3"/>
  <c r="BD7" i="3"/>
  <c r="BE25" i="3"/>
  <c r="BD25" i="3"/>
  <c r="AS15" i="3"/>
  <c r="AU23" i="3"/>
  <c r="AL23" i="3"/>
  <c r="BI32" i="3"/>
  <c r="BH32" i="3"/>
  <c r="AN6" i="3"/>
  <c r="BH6" i="3"/>
  <c r="BE8" i="3"/>
  <c r="BH9" i="3"/>
  <c r="BD10" i="3"/>
  <c r="BG11" i="3"/>
  <c r="BD13" i="3"/>
  <c r="AM15" i="3"/>
  <c r="AW15" i="3"/>
  <c r="BG17" i="3"/>
  <c r="BE19" i="3"/>
  <c r="BA23" i="3"/>
  <c r="BF24" i="3"/>
  <c r="BH25" i="3"/>
  <c r="BF27" i="3"/>
  <c r="BI30" i="3"/>
  <c r="BC31" i="3"/>
  <c r="BG32" i="3"/>
  <c r="BD33" i="3"/>
  <c r="BG37" i="3"/>
  <c r="BF37" i="3"/>
  <c r="BD37" i="3"/>
  <c r="BE39" i="3"/>
  <c r="BC41" i="3"/>
  <c r="BG42" i="3"/>
  <c r="BD43" i="3"/>
  <c r="BD46" i="3"/>
  <c r="BI47" i="3"/>
  <c r="BE49" i="3"/>
  <c r="BD21" i="3"/>
  <c r="BD29" i="3"/>
  <c r="BD36" i="3"/>
  <c r="BD40" i="3"/>
  <c r="BD44" i="3"/>
  <c r="BC50" i="3"/>
  <c r="BE51" i="3"/>
  <c r="BG54" i="3"/>
  <c r="BC56" i="3"/>
  <c r="BH54" i="3"/>
  <c r="BD56" i="3"/>
  <c r="BC64" i="3"/>
  <c r="BG51" i="3"/>
  <c r="BI54" i="3"/>
  <c r="BE56" i="3"/>
  <c r="BD64" i="3"/>
  <c r="BF50" i="3"/>
  <c r="BH51" i="3"/>
  <c r="BD53" i="3"/>
  <c r="BD55" i="3"/>
  <c r="BF56" i="3"/>
  <c r="BF59" i="3"/>
  <c r="BI61" i="3"/>
  <c r="BC62" i="3"/>
  <c r="BE64" i="3"/>
  <c r="BG50" i="3"/>
  <c r="BI51" i="3"/>
  <c r="BC54" i="3"/>
  <c r="BG56" i="3"/>
  <c r="BD62" i="3"/>
  <c r="BF64" i="3"/>
  <c r="BD54" i="3"/>
  <c r="BF55" i="3"/>
  <c r="BH56" i="3"/>
  <c r="BD58" i="3"/>
  <c r="BC61" i="3"/>
  <c r="BE62" i="3"/>
  <c r="BG64" i="3"/>
  <c r="BE54" i="3"/>
  <c r="BD61" i="3"/>
  <c r="BF62" i="3"/>
  <c r="BH64" i="3"/>
  <c r="AS26" i="2"/>
  <c r="AX26" i="2"/>
  <c r="AZ26" i="2"/>
  <c r="AL26" i="2"/>
  <c r="AW26" i="2"/>
  <c r="AU18" i="2"/>
  <c r="AN18" i="2"/>
  <c r="AL9" i="2"/>
  <c r="AL18" i="2"/>
  <c r="BH67" i="2"/>
  <c r="BG65" i="2"/>
  <c r="BF64" i="2"/>
  <c r="BE63" i="2"/>
  <c r="BD62" i="2"/>
  <c r="BC61" i="2"/>
  <c r="BI59" i="2"/>
  <c r="BH58" i="2"/>
  <c r="BG57" i="2"/>
  <c r="BF56" i="2"/>
  <c r="BE55" i="2"/>
  <c r="BD54" i="2"/>
  <c r="BC53" i="2"/>
  <c r="BI51" i="2"/>
  <c r="BH50" i="2"/>
  <c r="BG49" i="2"/>
  <c r="BF48" i="2"/>
  <c r="BE47" i="2"/>
  <c r="BD46" i="2"/>
  <c r="BC45" i="2"/>
  <c r="BI43" i="2"/>
  <c r="BH42" i="2"/>
  <c r="BG41" i="2"/>
  <c r="BF40" i="2"/>
  <c r="BE39" i="2"/>
  <c r="BD38" i="2"/>
  <c r="BC37" i="2"/>
  <c r="BI35" i="2"/>
  <c r="BH34" i="2"/>
  <c r="BG33" i="2"/>
  <c r="BF32" i="2"/>
  <c r="BE31" i="2"/>
  <c r="BD30" i="2"/>
  <c r="BC29" i="2"/>
  <c r="BI27" i="2"/>
  <c r="BE24" i="2"/>
  <c r="BD23" i="2"/>
  <c r="BC22" i="2"/>
  <c r="BI20" i="2"/>
  <c r="BH19" i="2"/>
  <c r="BF16" i="2"/>
  <c r="BE15" i="2"/>
  <c r="BD14" i="2"/>
  <c r="BC13" i="2"/>
  <c r="BI11" i="2"/>
  <c r="BH10" i="2"/>
  <c r="AR18" i="2"/>
  <c r="BA18" i="2"/>
  <c r="AY18" i="2"/>
  <c r="AW18" i="2"/>
  <c r="K26" i="2"/>
  <c r="AV26" i="2" s="1"/>
  <c r="BG67" i="2"/>
  <c r="BF65" i="2"/>
  <c r="BE64" i="2"/>
  <c r="BD63" i="2"/>
  <c r="BC62" i="2"/>
  <c r="BI60" i="2"/>
  <c r="BH59" i="2"/>
  <c r="BG58" i="2"/>
  <c r="BF57" i="2"/>
  <c r="BE56" i="2"/>
  <c r="BD55" i="2"/>
  <c r="BC54" i="2"/>
  <c r="BI52" i="2"/>
  <c r="BH51" i="2"/>
  <c r="BG50" i="2"/>
  <c r="BF49" i="2"/>
  <c r="BE48" i="2"/>
  <c r="BD47" i="2"/>
  <c r="BC46" i="2"/>
  <c r="BI44" i="2"/>
  <c r="BH43" i="2"/>
  <c r="BG42" i="2"/>
  <c r="BF41" i="2"/>
  <c r="BE40" i="2"/>
  <c r="BD39" i="2"/>
  <c r="BC38" i="2"/>
  <c r="BI36" i="2"/>
  <c r="BH35" i="2"/>
  <c r="BG34" i="2"/>
  <c r="BF33" i="2"/>
  <c r="BE32" i="2"/>
  <c r="BD31" i="2"/>
  <c r="BC30" i="2"/>
  <c r="BI28" i="2"/>
  <c r="BH27" i="2"/>
  <c r="BD24" i="2"/>
  <c r="BC23" i="2"/>
  <c r="BI21" i="2"/>
  <c r="BH20" i="2"/>
  <c r="BG19" i="2"/>
  <c r="BE16" i="2"/>
  <c r="BD15" i="2"/>
  <c r="BC14" i="2"/>
  <c r="BI12" i="2"/>
  <c r="BH11" i="2"/>
  <c r="BG10" i="2"/>
  <c r="AP18" i="2"/>
  <c r="AU9" i="2"/>
  <c r="AS18" i="2"/>
  <c r="J26" i="2"/>
  <c r="AN26" i="2" s="1"/>
  <c r="BF67" i="2"/>
  <c r="BE65" i="2"/>
  <c r="BD64" i="2"/>
  <c r="BC63" i="2"/>
  <c r="BI61" i="2"/>
  <c r="BH60" i="2"/>
  <c r="BG59" i="2"/>
  <c r="BF58" i="2"/>
  <c r="BE57" i="2"/>
  <c r="BD56" i="2"/>
  <c r="BC55" i="2"/>
  <c r="BI53" i="2"/>
  <c r="BH52" i="2"/>
  <c r="BG51" i="2"/>
  <c r="BF50" i="2"/>
  <c r="BE49" i="2"/>
  <c r="BD48" i="2"/>
  <c r="BC47" i="2"/>
  <c r="BI45" i="2"/>
  <c r="BH44" i="2"/>
  <c r="BG43" i="2"/>
  <c r="BF42" i="2"/>
  <c r="BE41" i="2"/>
  <c r="BD40" i="2"/>
  <c r="BC39" i="2"/>
  <c r="BI37" i="2"/>
  <c r="BH36" i="2"/>
  <c r="BG35" i="2"/>
  <c r="BF34" i="2"/>
  <c r="BE33" i="2"/>
  <c r="BD32" i="2"/>
  <c r="BC31" i="2"/>
  <c r="BI29" i="2"/>
  <c r="BH28" i="2"/>
  <c r="BG27" i="2"/>
  <c r="BC24" i="2"/>
  <c r="BI22" i="2"/>
  <c r="BH21" i="2"/>
  <c r="BG20" i="2"/>
  <c r="BF19" i="2"/>
  <c r="BD16" i="2"/>
  <c r="BC15" i="2"/>
  <c r="BI13" i="2"/>
  <c r="BH12" i="2"/>
  <c r="BG11" i="2"/>
  <c r="BF10" i="2"/>
  <c r="BA26" i="2"/>
  <c r="AY26" i="2"/>
  <c r="BE67" i="2"/>
  <c r="BD65" i="2"/>
  <c r="BC64" i="2"/>
  <c r="BI62" i="2"/>
  <c r="BH61" i="2"/>
  <c r="BG60" i="2"/>
  <c r="BF59" i="2"/>
  <c r="BE58" i="2"/>
  <c r="BD57" i="2"/>
  <c r="BC56" i="2"/>
  <c r="BI54" i="2"/>
  <c r="BH53" i="2"/>
  <c r="BG52" i="2"/>
  <c r="BF51" i="2"/>
  <c r="BE50" i="2"/>
  <c r="BD49" i="2"/>
  <c r="BC48" i="2"/>
  <c r="BI46" i="2"/>
  <c r="BH45" i="2"/>
  <c r="BG44" i="2"/>
  <c r="BF43" i="2"/>
  <c r="BE42" i="2"/>
  <c r="BD41" i="2"/>
  <c r="BC40" i="2"/>
  <c r="BI38" i="2"/>
  <c r="BH37" i="2"/>
  <c r="BG36" i="2"/>
  <c r="BF35" i="2"/>
  <c r="BE34" i="2"/>
  <c r="BD33" i="2"/>
  <c r="BC32" i="2"/>
  <c r="BI30" i="2"/>
  <c r="BH29" i="2"/>
  <c r="BG28" i="2"/>
  <c r="BF27" i="2"/>
  <c r="BI23" i="2"/>
  <c r="BH22" i="2"/>
  <c r="BG21" i="2"/>
  <c r="BF20" i="2"/>
  <c r="BE19" i="2"/>
  <c r="BC16" i="2"/>
  <c r="BI14" i="2"/>
  <c r="BH13" i="2"/>
  <c r="BG12" i="2"/>
  <c r="BF11" i="2"/>
  <c r="BE10" i="2"/>
  <c r="BD67" i="2"/>
  <c r="BC65" i="2"/>
  <c r="BI63" i="2"/>
  <c r="BH62" i="2"/>
  <c r="BG61" i="2"/>
  <c r="BF60" i="2"/>
  <c r="BD58" i="2"/>
  <c r="BC57" i="2"/>
  <c r="BI55" i="2"/>
  <c r="BH54" i="2"/>
  <c r="BG53" i="2"/>
  <c r="BF52" i="2"/>
  <c r="BD50" i="2"/>
  <c r="BC49" i="2"/>
  <c r="BI47" i="2"/>
  <c r="BH46" i="2"/>
  <c r="BG45" i="2"/>
  <c r="BF44" i="2"/>
  <c r="BD42" i="2"/>
  <c r="BC41" i="2"/>
  <c r="BI39" i="2"/>
  <c r="BH38" i="2"/>
  <c r="BG37" i="2"/>
  <c r="BF36" i="2"/>
  <c r="BD34" i="2"/>
  <c r="BC33" i="2"/>
  <c r="BI31" i="2"/>
  <c r="BH30" i="2"/>
  <c r="BG29" i="2"/>
  <c r="BF28" i="2"/>
  <c r="BI24" i="2"/>
  <c r="BH23" i="2"/>
  <c r="BG22" i="2"/>
  <c r="BF21" i="2"/>
  <c r="BE20" i="2"/>
  <c r="BD19" i="2"/>
  <c r="BI15" i="2"/>
  <c r="BH14" i="2"/>
  <c r="BG13" i="2"/>
  <c r="BF12" i="2"/>
  <c r="BE11" i="2"/>
  <c r="BD10" i="2"/>
  <c r="BG62" i="2"/>
  <c r="BF61" i="2"/>
  <c r="BG54" i="2"/>
  <c r="BF53" i="2"/>
  <c r="BG46" i="2"/>
  <c r="BF45" i="2"/>
  <c r="BG38" i="2"/>
  <c r="BF37" i="2"/>
  <c r="BG30" i="2"/>
  <c r="BF29" i="2"/>
  <c r="BH24" i="2"/>
  <c r="BG23" i="2"/>
  <c r="BF22" i="2"/>
  <c r="BE21" i="2"/>
  <c r="BD20" i="2"/>
  <c r="BH15" i="2"/>
  <c r="BG14" i="2"/>
  <c r="BF13" i="2"/>
  <c r="BE12" i="2"/>
  <c r="BD11" i="2"/>
  <c r="BC10" i="2"/>
  <c r="AX18" i="2"/>
  <c r="BF62" i="2"/>
  <c r="BE61" i="2"/>
  <c r="BF54" i="2"/>
  <c r="BE53" i="2"/>
  <c r="BF46" i="2"/>
  <c r="BE45" i="2"/>
  <c r="BF38" i="2"/>
  <c r="BE37" i="2"/>
  <c r="BF30" i="2"/>
  <c r="BE29" i="2"/>
  <c r="BG24" i="2"/>
  <c r="BF23" i="2"/>
  <c r="BE22" i="2"/>
  <c r="BD21" i="2"/>
  <c r="BG15" i="2"/>
  <c r="BF14" i="2"/>
  <c r="BE13" i="2"/>
  <c r="BD12" i="2"/>
  <c r="AY9" i="2"/>
  <c r="AW9" i="2"/>
  <c r="E26" i="2"/>
  <c r="AU26" i="2" s="1"/>
  <c r="AQ26" i="2"/>
  <c r="AO26" i="2"/>
  <c r="AM26" i="2"/>
  <c r="AQ18" i="2"/>
  <c r="AM9" i="2"/>
  <c r="AO9" i="2"/>
  <c r="AS9" i="2"/>
  <c r="AQ9" i="2"/>
  <c r="AR9" i="2"/>
  <c r="BE23" i="3" l="1"/>
  <c r="BD23" i="3"/>
  <c r="BH23" i="3"/>
  <c r="BI23" i="3"/>
  <c r="BF23" i="3"/>
  <c r="BG23" i="3"/>
  <c r="BC23" i="3"/>
  <c r="BI15" i="3"/>
  <c r="BG15" i="3"/>
  <c r="BF15" i="3"/>
  <c r="BE15" i="3"/>
  <c r="BD15" i="3"/>
  <c r="BC15" i="3"/>
  <c r="BH15" i="3"/>
  <c r="AM23" i="3"/>
  <c r="AP23" i="3"/>
  <c r="AO23" i="3"/>
  <c r="AR23" i="3"/>
  <c r="AS23" i="3"/>
  <c r="AQ23" i="3"/>
  <c r="BH26" i="2"/>
  <c r="BG26" i="2"/>
  <c r="BI26" i="2"/>
  <c r="BC26" i="2"/>
  <c r="BD26" i="2"/>
  <c r="BE26" i="2"/>
  <c r="BF26" i="2"/>
  <c r="BH18" i="2"/>
  <c r="BI18" i="2"/>
  <c r="BC18" i="2"/>
  <c r="BD18" i="2"/>
  <c r="BE18" i="2"/>
  <c r="BF18" i="2"/>
  <c r="BG18" i="2"/>
  <c r="BI9" i="2"/>
  <c r="BH9" i="2"/>
  <c r="BF9" i="2"/>
  <c r="BE9" i="2"/>
  <c r="BG9" i="2"/>
  <c r="BD9" i="2"/>
  <c r="BC9" i="2"/>
</calcChain>
</file>

<file path=xl/sharedStrings.xml><?xml version="1.0" encoding="utf-8"?>
<sst xmlns="http://schemas.openxmlformats.org/spreadsheetml/2006/main" count="753" uniqueCount="62">
  <si>
    <t>GOBIERNO CENTRAL TOTAL</t>
  </si>
  <si>
    <t>Tipo de Cambio Promedio Mensual</t>
  </si>
  <si>
    <t>TRANSACCIONES QUE AFECTAN EL PATRIMONIO</t>
  </si>
  <si>
    <t>INGRESOS</t>
  </si>
  <si>
    <t xml:space="preserve">        Ingresos tributarios netos</t>
  </si>
  <si>
    <t xml:space="preserve">        Cobre bruto</t>
  </si>
  <si>
    <t xml:space="preserve">        Imposiciones previsionales</t>
  </si>
  <si>
    <t xml:space="preserve">        Donaciones</t>
  </si>
  <si>
    <t xml:space="preserve">        Rentas de la propiedad</t>
  </si>
  <si>
    <t xml:space="preserve">        Ingresos de operación</t>
  </si>
  <si>
    <t xml:space="preserve">        Otros ingresos</t>
  </si>
  <si>
    <t>GASTOS</t>
  </si>
  <si>
    <t xml:space="preserve">        Personal</t>
  </si>
  <si>
    <t xml:space="preserve">        Bienes y servicios de consumo y producción</t>
  </si>
  <si>
    <t xml:space="preserve">        Intereses</t>
  </si>
  <si>
    <t xml:space="preserve">        Subsidios y donaciones</t>
  </si>
  <si>
    <t xml:space="preserve">        Prestaciones previsionales</t>
  </si>
  <si>
    <t xml:space="preserve">        Otros</t>
  </si>
  <si>
    <t>RESULTADO OPERATIVO BRUTO</t>
  </si>
  <si>
    <t>TRANSACCIONES EN ACTIVOS NO FINANCIEROS</t>
  </si>
  <si>
    <t>ADQUISICION NETA DE ACTIVOS NO FINANCIEROS</t>
  </si>
  <si>
    <t xml:space="preserve">        Venta de activos físicos</t>
  </si>
  <si>
    <t xml:space="preserve">        Inversión</t>
  </si>
  <si>
    <t xml:space="preserve">        Transferencias de Capital</t>
  </si>
  <si>
    <t>TOTAL INGRESOS</t>
  </si>
  <si>
    <t>TOTAL GASTOS</t>
  </si>
  <si>
    <t>PRESTAMO NETO/ENDEUDAMIENTO NETO</t>
  </si>
  <si>
    <t>TRANSACCIONES EN ACTIVOS Y PASIVOS FINANCIEROS</t>
  </si>
  <si>
    <t>ADQUISICION NETA DE ACTIVOS FINANCIEROS</t>
  </si>
  <si>
    <t xml:space="preserve">    Préstamos</t>
  </si>
  <si>
    <t xml:space="preserve">        Otorgamiento de préstamos</t>
  </si>
  <si>
    <t xml:space="preserve">        Recuperación de préstamos</t>
  </si>
  <si>
    <t xml:space="preserve">    Títulos y valores</t>
  </si>
  <si>
    <t xml:space="preserve">        Inversión financiera</t>
  </si>
  <si>
    <t xml:space="preserve">        Venta de activos financieros</t>
  </si>
  <si>
    <t xml:space="preserve">    Operaciones de cambio</t>
  </si>
  <si>
    <t xml:space="preserve">    Caja</t>
  </si>
  <si>
    <t xml:space="preserve">    Fondos Especiales</t>
  </si>
  <si>
    <t xml:space="preserve">        Giros</t>
  </si>
  <si>
    <t xml:space="preserve">        Depósitos</t>
  </si>
  <si>
    <t xml:space="preserve">    Fondos Especiales: Ajustes por Rezagos y Transferencias</t>
  </si>
  <si>
    <t xml:space="preserve">    Anticipo de gastos</t>
  </si>
  <si>
    <t>PASIVOS NETOS INCURRIDOS</t>
  </si>
  <si>
    <t xml:space="preserve">    Endeudamiento Externo Neto</t>
  </si>
  <si>
    <t xml:space="preserve">        Endeudamiento</t>
  </si>
  <si>
    <t xml:space="preserve">            Bonos</t>
  </si>
  <si>
    <t xml:space="preserve">            Resto</t>
  </si>
  <si>
    <t xml:space="preserve">        Amortizaciones</t>
  </si>
  <si>
    <t xml:space="preserve">    Endeudamiento Interno Neto</t>
  </si>
  <si>
    <t xml:space="preserve">    Bono de Reconocimiento</t>
  </si>
  <si>
    <t>FINANCIAMIENTO</t>
  </si>
  <si>
    <t>Moneda nacional + moneda extranjera</t>
  </si>
  <si>
    <t/>
  </si>
  <si>
    <t>ESTADO DE OPERACIONES DE GOBIERNO: 1990-2024</t>
  </si>
  <si>
    <t>Millones de pesos de 2024</t>
  </si>
  <si>
    <t>Los antecedentes de ingresos tributarios netos y otros ingresos, a partir del año 2013, incorporan la reclasificación de un subconjunto de cuentas presupuestarias correspondientes a Fluctuación Deudores. Por ello, pueden presentar diferencias respecto a las publicaciones anteriores, 
sin que esto implique una modificación en el total de ingresos fiscales. Para más información se recomienda consultar el apartado “Fortalecimiento de clasificaciones presupuestarias” del Anuario Estadísticas de las Finanzas Públicas 2015-2024, página 120.</t>
  </si>
  <si>
    <t>2025 (a sept)</t>
  </si>
  <si>
    <t>TERCER AÑO DE GOBIERNO</t>
  </si>
  <si>
    <t>ULTIMO AÑO DE GOBIERNO</t>
  </si>
  <si>
    <t>2025 (estimado)</t>
  </si>
  <si>
    <t>ULTIMO AÑO DE GOBIERNO 2025 estimado</t>
  </si>
  <si>
    <t>https://www.dipres.gob.cl/598/w3-propertyvalue-15491.html#recuadros_articulo_4882_group_pvid_36882_0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</si>
</sst>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7" formatCode="0.0%"/>
    <numFmt numFmtId="169" formatCode="#,##0.0%"/>
  </numFmts>
  <fonts count="17" x14ac:knownFonts="1">
    <font>
      <sz val="11"/>
      <color theme="1"/>
      <name val="Calibri"/>
      <family val="2"/>
      <scheme val="minor"/>
    </font>
    <font>
      <sz val="12"/>
      <color rgb="FF2187AD"/>
      <name val="Segoe UI Semibold"/>
      <family val="2"/>
    </font>
    <font>
      <sz val="10"/>
      <color theme="1"/>
      <name val="Segoe UI Semilight"/>
      <family val="2"/>
    </font>
    <font>
      <u/>
      <sz val="11"/>
      <color theme="10"/>
      <name val="Calibri"/>
      <family val="2"/>
      <scheme val="minor"/>
    </font>
    <font>
      <u/>
      <sz val="10"/>
      <color rgb="FF2187AD"/>
      <name val="Segoe UI Semibold"/>
      <family val="2"/>
    </font>
    <font>
      <sz val="10"/>
      <color theme="1"/>
      <name val="Segoe UI Semibold"/>
      <family val="2"/>
    </font>
    <font>
      <sz val="10"/>
      <color rgb="FF2187AD"/>
      <name val="Segoe UI Semibold"/>
      <family val="2"/>
    </font>
    <font>
      <sz val="11"/>
      <color theme="1"/>
      <name val="Calibri"/>
      <family val="2"/>
      <scheme val="minor"/>
    </font>
    <font>
      <sz val="10"/>
      <color theme="0"/>
      <name val="Segoe UI Semibold"/>
      <family val="2"/>
    </font>
    <font>
      <b/>
      <sz val="10"/>
      <color theme="0"/>
      <name val="Segoe UI Semibold"/>
    </font>
    <font>
      <sz val="8"/>
      <name val="Calibri"/>
      <family val="2"/>
      <scheme val="minor"/>
    </font>
    <font>
      <i/>
      <sz val="10"/>
      <color theme="1"/>
      <name val="Segoe UI Semilight"/>
      <family val="2"/>
    </font>
    <font>
      <i/>
      <sz val="10"/>
      <color theme="1"/>
      <name val="Segoe UI Semibold"/>
      <family val="2"/>
    </font>
    <font>
      <sz val="10"/>
      <color rgb="FFFF0000"/>
      <name val="Segoe UI Semilight"/>
      <family val="2"/>
    </font>
    <font>
      <i/>
      <sz val="10"/>
      <color rgb="FFFF0000"/>
      <name val="Segoe UI Semilight"/>
      <family val="2"/>
    </font>
    <font>
      <b/>
      <sz val="12"/>
      <color theme="1"/>
      <name val="Aptos"/>
    </font>
    <font>
      <sz val="12"/>
      <color theme="1"/>
      <name val="Segoe UI Semilight"/>
      <family val="2"/>
    </font>
  </fonts>
  <fills count="6">
    <fill>
      <patternFill patternType="none"/>
    </fill>
    <fill>
      <patternFill patternType="gray125"/>
    </fill>
    <fill>
      <patternFill patternType="solid">
        <fgColor rgb="FF2187AD"/>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right/>
      <top/>
      <bottom style="thin">
        <color rgb="FF2187AD"/>
      </bottom>
      <diagonal/>
    </border>
    <border>
      <left/>
      <right/>
      <top/>
      <bottom style="hair">
        <color theme="1" tint="0.499984740745262"/>
      </bottom>
      <diagonal/>
    </border>
    <border>
      <left/>
      <right/>
      <top style="hair">
        <color theme="1" tint="0.499984740745262"/>
      </top>
      <bottom style="hair">
        <color theme="1" tint="0.4999847407452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3" fillId="0" borderId="0" applyNumberFormat="0" applyFill="0" applyBorder="0" applyAlignment="0" applyProtection="0"/>
    <xf numFmtId="9" fontId="7" fillId="0" borderId="0" applyFont="0" applyFill="0" applyBorder="0" applyAlignment="0" applyProtection="0"/>
  </cellStyleXfs>
  <cellXfs count="52">
    <xf numFmtId="0" fontId="0" fillId="0" borderId="0" xfId="0"/>
    <xf numFmtId="0" fontId="1" fillId="0" borderId="0" xfId="0" applyFont="1"/>
    <xf numFmtId="0" fontId="2" fillId="0" borderId="0" xfId="0" applyFont="1" applyAlignment="1">
      <alignment horizontal="right" vertical="center" indent="1"/>
    </xf>
    <xf numFmtId="0" fontId="4" fillId="0" borderId="0" xfId="1" applyFont="1"/>
    <xf numFmtId="0" fontId="2" fillId="0" borderId="0" xfId="0" applyFont="1"/>
    <xf numFmtId="0" fontId="5" fillId="0" borderId="0" xfId="0" applyFont="1"/>
    <xf numFmtId="0" fontId="6" fillId="0" borderId="0" xfId="0" applyFont="1"/>
    <xf numFmtId="3" fontId="2" fillId="0" borderId="0" xfId="0" applyNumberFormat="1" applyFont="1" applyAlignment="1">
      <alignment horizontal="right" vertical="center" indent="1"/>
    </xf>
    <xf numFmtId="0" fontId="5" fillId="3" borderId="1" xfId="0" applyFont="1" applyFill="1" applyBorder="1"/>
    <xf numFmtId="3" fontId="5" fillId="3" borderId="1" xfId="0" applyNumberFormat="1" applyFont="1" applyFill="1" applyBorder="1" applyAlignment="1">
      <alignment horizontal="right" vertical="center" indent="1"/>
    </xf>
    <xf numFmtId="0" fontId="2" fillId="0" borderId="2" xfId="0" applyFont="1" applyBorder="1"/>
    <xf numFmtId="3" fontId="2" fillId="0" borderId="2" xfId="0" applyNumberFormat="1" applyFont="1" applyBorder="1" applyAlignment="1">
      <alignment horizontal="right" vertical="center" indent="1"/>
    </xf>
    <xf numFmtId="0" fontId="2" fillId="0" borderId="3" xfId="0" applyFont="1" applyBorder="1"/>
    <xf numFmtId="3" fontId="2" fillId="0" borderId="3" xfId="0" applyNumberFormat="1" applyFont="1" applyBorder="1" applyAlignment="1">
      <alignment horizontal="right" vertical="center" indent="1"/>
    </xf>
    <xf numFmtId="0" fontId="2" fillId="0" borderId="0" xfId="0" applyFont="1" applyAlignment="1">
      <alignment horizontal="left" vertical="center" wrapText="1"/>
    </xf>
    <xf numFmtId="9" fontId="5" fillId="0" borderId="0" xfId="2" applyFont="1"/>
    <xf numFmtId="169" fontId="5" fillId="0" borderId="0" xfId="2" applyNumberFormat="1" applyFont="1"/>
    <xf numFmtId="0" fontId="2" fillId="4" borderId="0" xfId="0" applyFont="1" applyFill="1" applyAlignment="1">
      <alignment horizontal="right" vertical="center" indent="1"/>
    </xf>
    <xf numFmtId="3" fontId="5" fillId="4" borderId="1" xfId="0" applyNumberFormat="1" applyFont="1" applyFill="1" applyBorder="1" applyAlignment="1">
      <alignment horizontal="right" vertical="center" indent="1"/>
    </xf>
    <xf numFmtId="3" fontId="2" fillId="4" borderId="2" xfId="0" applyNumberFormat="1" applyFont="1" applyFill="1" applyBorder="1" applyAlignment="1">
      <alignment horizontal="right" vertical="center" indent="1"/>
    </xf>
    <xf numFmtId="3" fontId="2" fillId="4" borderId="3" xfId="0" applyNumberFormat="1" applyFont="1" applyFill="1" applyBorder="1" applyAlignment="1">
      <alignment horizontal="right" vertical="center" indent="1"/>
    </xf>
    <xf numFmtId="3" fontId="2" fillId="4" borderId="0" xfId="0" applyNumberFormat="1" applyFont="1" applyFill="1" applyAlignment="1">
      <alignment horizontal="right" vertical="center" indent="1"/>
    </xf>
    <xf numFmtId="0" fontId="2" fillId="4" borderId="0" xfId="0" applyFont="1" applyFill="1"/>
    <xf numFmtId="0" fontId="5" fillId="2" borderId="0" xfId="0" applyFont="1" applyFill="1" applyAlignment="1">
      <alignment horizontal="right" vertical="center" indent="1"/>
    </xf>
    <xf numFmtId="0" fontId="8" fillId="2" borderId="0" xfId="0" applyFont="1" applyFill="1" applyAlignment="1">
      <alignment horizontal="centerContinuous" vertical="top"/>
    </xf>
    <xf numFmtId="0" fontId="9" fillId="2" borderId="0" xfId="0" applyFont="1" applyFill="1" applyAlignment="1">
      <alignment horizontal="centerContinuous" vertical="top"/>
    </xf>
    <xf numFmtId="0" fontId="2" fillId="4" borderId="4" xfId="0" applyFont="1" applyFill="1" applyBorder="1" applyAlignment="1">
      <alignment horizontal="right" vertical="center" indent="1"/>
    </xf>
    <xf numFmtId="0" fontId="2" fillId="0" borderId="5" xfId="0" applyFont="1" applyBorder="1" applyAlignment="1">
      <alignment horizontal="right" vertical="center" indent="1"/>
    </xf>
    <xf numFmtId="0" fontId="2" fillId="0" borderId="4" xfId="0" applyFont="1" applyBorder="1"/>
    <xf numFmtId="0" fontId="2" fillId="4" borderId="5" xfId="0" applyFont="1" applyFill="1" applyBorder="1"/>
    <xf numFmtId="0" fontId="2" fillId="4" borderId="4" xfId="0" applyFont="1" applyFill="1" applyBorder="1"/>
    <xf numFmtId="0" fontId="2" fillId="0" borderId="5" xfId="0" applyFont="1" applyBorder="1"/>
    <xf numFmtId="0" fontId="2" fillId="0" borderId="0" xfId="0" applyFont="1" applyFill="1"/>
    <xf numFmtId="0" fontId="5" fillId="0" borderId="0" xfId="0" applyFont="1" applyFill="1" applyAlignment="1">
      <alignment horizontal="right" vertical="center" indent="1"/>
    </xf>
    <xf numFmtId="0" fontId="5" fillId="0" borderId="0" xfId="0" applyFont="1" applyFill="1"/>
    <xf numFmtId="167" fontId="5" fillId="0" borderId="0" xfId="2" applyNumberFormat="1" applyFont="1" applyFill="1"/>
    <xf numFmtId="0" fontId="11" fillId="4" borderId="5" xfId="0" applyFont="1" applyFill="1" applyBorder="1"/>
    <xf numFmtId="0" fontId="12" fillId="2" borderId="0" xfId="0" applyFont="1" applyFill="1" applyAlignment="1">
      <alignment horizontal="right" vertical="center" indent="1"/>
    </xf>
    <xf numFmtId="0" fontId="11" fillId="4" borderId="0" xfId="0" applyFont="1" applyFill="1"/>
    <xf numFmtId="3" fontId="12" fillId="3" borderId="1" xfId="0" applyNumberFormat="1" applyFont="1" applyFill="1" applyBorder="1" applyAlignment="1">
      <alignment horizontal="right" vertical="center" indent="1"/>
    </xf>
    <xf numFmtId="3" fontId="11" fillId="4" borderId="2" xfId="0" applyNumberFormat="1" applyFont="1" applyFill="1" applyBorder="1" applyAlignment="1">
      <alignment horizontal="right" vertical="center" indent="1"/>
    </xf>
    <xf numFmtId="3" fontId="11" fillId="4" borderId="3" xfId="0" applyNumberFormat="1" applyFont="1" applyFill="1" applyBorder="1" applyAlignment="1">
      <alignment horizontal="right" vertical="center" indent="1"/>
    </xf>
    <xf numFmtId="3" fontId="11" fillId="4" borderId="0" xfId="0" applyNumberFormat="1" applyFont="1" applyFill="1" applyAlignment="1">
      <alignment horizontal="right" vertical="center" indent="1"/>
    </xf>
    <xf numFmtId="3" fontId="12" fillId="4" borderId="1" xfId="0" applyNumberFormat="1" applyFont="1" applyFill="1" applyBorder="1" applyAlignment="1">
      <alignment horizontal="right" vertical="center" indent="1"/>
    </xf>
    <xf numFmtId="0" fontId="2" fillId="4" borderId="6" xfId="0" applyFont="1" applyFill="1" applyBorder="1"/>
    <xf numFmtId="3" fontId="13" fillId="4" borderId="2" xfId="0" applyNumberFormat="1" applyFont="1" applyFill="1" applyBorder="1" applyAlignment="1">
      <alignment horizontal="right" vertical="center" indent="1"/>
    </xf>
    <xf numFmtId="3" fontId="13" fillId="0" borderId="2" xfId="0" applyNumberFormat="1" applyFont="1" applyBorder="1" applyAlignment="1">
      <alignment horizontal="right" vertical="center" indent="1"/>
    </xf>
    <xf numFmtId="3" fontId="14" fillId="4" borderId="2" xfId="0" applyNumberFormat="1" applyFont="1" applyFill="1" applyBorder="1" applyAlignment="1">
      <alignment horizontal="right" vertical="center" indent="1"/>
    </xf>
    <xf numFmtId="0" fontId="15" fillId="5" borderId="0" xfId="0" applyFont="1" applyFill="1"/>
    <xf numFmtId="0" fontId="15" fillId="5" borderId="0" xfId="0" applyFont="1" applyFill="1" applyAlignment="1">
      <alignment horizontal="right" vertical="center" indent="1"/>
    </xf>
    <xf numFmtId="0" fontId="16" fillId="5" borderId="4" xfId="0" applyFont="1" applyFill="1" applyBorder="1" applyAlignment="1">
      <alignment horizontal="right" vertical="center" indent="1"/>
    </xf>
    <xf numFmtId="0" fontId="2" fillId="5" borderId="5" xfId="0" applyFont="1" applyFill="1" applyBorder="1" applyAlignment="1">
      <alignment horizontal="right" vertical="center" indent="1"/>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FD5A8-B37D-410F-9A71-4A176D44AAA4}">
  <dimension ref="A1:BI82"/>
  <sheetViews>
    <sheetView showGridLines="0" tabSelected="1" workbookViewId="0">
      <pane xSplit="1" ySplit="7" topLeftCell="B8" activePane="bottomRight" state="frozen"/>
      <selection pane="topRight"/>
      <selection pane="bottomLeft"/>
      <selection pane="bottomRight" activeCell="F14" sqref="F14"/>
    </sheetView>
  </sheetViews>
  <sheetFormatPr baseColWidth="10" defaultColWidth="11.5" defaultRowHeight="14" x14ac:dyDescent="0.2"/>
  <cols>
    <col min="1" max="1" width="52.6640625" style="4" customWidth="1"/>
    <col min="2" max="3" width="13.6640625" style="2" customWidth="1"/>
    <col min="4" max="4" width="13.6640625" style="17" customWidth="1"/>
    <col min="5" max="9" width="13.6640625" style="2" customWidth="1"/>
    <col min="10" max="10" width="13.6640625" style="17" customWidth="1"/>
    <col min="11" max="11" width="13.6640625" style="2" customWidth="1"/>
    <col min="12" max="16" width="13.6640625" style="4" customWidth="1"/>
    <col min="17" max="17" width="13.6640625" style="22" customWidth="1"/>
    <col min="18" max="19" width="13.6640625" style="4" customWidth="1"/>
    <col min="20" max="20" width="13.6640625" style="22" customWidth="1"/>
    <col min="21" max="23" width="13.6640625" style="4" customWidth="1"/>
    <col min="24" max="24" width="13.6640625" style="22" customWidth="1"/>
    <col min="25" max="27" width="13.6640625" style="4" customWidth="1"/>
    <col min="28" max="28" width="13.6640625" style="22" customWidth="1"/>
    <col min="29" max="31" width="13.6640625" style="4" customWidth="1"/>
    <col min="32" max="32" width="13.6640625" style="22" customWidth="1"/>
    <col min="33" max="35" width="13.6640625" style="4" customWidth="1"/>
    <col min="36" max="37" width="11.5" style="22"/>
    <col min="38" max="38" width="14.6640625" style="38" bestFit="1" customWidth="1"/>
    <col min="39" max="45" width="11.5" style="4"/>
    <col min="46" max="46" width="3.33203125" style="4" customWidth="1"/>
    <col min="47" max="53" width="11.5" style="4"/>
    <col min="54" max="54" width="3.5" style="32" customWidth="1"/>
    <col min="55" max="16384" width="11.5" style="32"/>
  </cols>
  <sheetData>
    <row r="1" spans="1:61" ht="16" x14ac:dyDescent="0.2">
      <c r="A1" s="1" t="s">
        <v>53</v>
      </c>
      <c r="L1" s="3"/>
      <c r="AL1" s="22"/>
    </row>
    <row r="2" spans="1:61" ht="16" x14ac:dyDescent="0.2">
      <c r="A2" s="1" t="s">
        <v>0</v>
      </c>
      <c r="AL2" s="22"/>
    </row>
    <row r="3" spans="1:61" x14ac:dyDescent="0.2">
      <c r="A3" s="5" t="s">
        <v>1</v>
      </c>
      <c r="AL3" s="22"/>
    </row>
    <row r="4" spans="1:61" x14ac:dyDescent="0.2">
      <c r="A4" s="5" t="s">
        <v>51</v>
      </c>
      <c r="AL4" s="22"/>
    </row>
    <row r="5" spans="1:61" ht="15" thickBot="1" x14ac:dyDescent="0.25">
      <c r="A5" s="5" t="s">
        <v>54</v>
      </c>
      <c r="AL5" s="22"/>
    </row>
    <row r="6" spans="1:61" ht="17" thickBot="1" x14ac:dyDescent="0.25">
      <c r="A6" s="48" t="s">
        <v>61</v>
      </c>
      <c r="B6" s="49"/>
      <c r="C6" s="49"/>
      <c r="D6" s="50"/>
      <c r="E6" s="51"/>
      <c r="J6" s="26"/>
      <c r="K6" s="27"/>
      <c r="P6" s="28"/>
      <c r="Q6" s="29"/>
      <c r="T6" s="30"/>
      <c r="U6" s="31"/>
      <c r="X6" s="30"/>
      <c r="Y6" s="31"/>
      <c r="AB6" s="30"/>
      <c r="AC6" s="31"/>
      <c r="AF6" s="30"/>
      <c r="AG6" s="31"/>
      <c r="AJ6" s="30"/>
      <c r="AK6" s="44"/>
      <c r="AL6" s="36"/>
      <c r="AM6" s="25" t="s">
        <v>57</v>
      </c>
      <c r="AN6" s="24"/>
      <c r="AO6" s="24"/>
      <c r="AP6" s="24"/>
      <c r="AQ6" s="24"/>
      <c r="AR6" s="24"/>
      <c r="AS6" s="24"/>
      <c r="AU6" s="25" t="s">
        <v>58</v>
      </c>
      <c r="AV6" s="25"/>
      <c r="AW6" s="25"/>
      <c r="AX6" s="25"/>
      <c r="AY6" s="25"/>
      <c r="AZ6" s="25"/>
      <c r="BA6" s="25"/>
      <c r="BC6" s="25" t="s">
        <v>60</v>
      </c>
      <c r="BD6" s="25"/>
      <c r="BE6" s="25"/>
      <c r="BF6" s="25"/>
      <c r="BG6" s="25"/>
      <c r="BH6" s="25"/>
      <c r="BI6" s="25"/>
    </row>
    <row r="7" spans="1:61" s="33" customFormat="1" ht="14.25" customHeight="1" x14ac:dyDescent="0.2">
      <c r="A7" s="23"/>
      <c r="B7" s="23">
        <v>1990</v>
      </c>
      <c r="C7" s="23">
        <v>1991</v>
      </c>
      <c r="D7" s="23">
        <v>1992</v>
      </c>
      <c r="E7" s="23">
        <v>1993</v>
      </c>
      <c r="F7" s="23">
        <v>1994</v>
      </c>
      <c r="G7" s="23">
        <v>1995</v>
      </c>
      <c r="H7" s="23">
        <v>1996</v>
      </c>
      <c r="I7" s="23">
        <v>1997</v>
      </c>
      <c r="J7" s="23">
        <v>1998</v>
      </c>
      <c r="K7" s="23">
        <v>1999</v>
      </c>
      <c r="L7" s="23">
        <v>2000</v>
      </c>
      <c r="M7" s="23">
        <v>2001</v>
      </c>
      <c r="N7" s="23">
        <v>2002</v>
      </c>
      <c r="O7" s="23">
        <v>2003</v>
      </c>
      <c r="P7" s="23">
        <v>2004</v>
      </c>
      <c r="Q7" s="23">
        <v>2005</v>
      </c>
      <c r="R7" s="23">
        <v>2006</v>
      </c>
      <c r="S7" s="23">
        <v>2007</v>
      </c>
      <c r="T7" s="23">
        <v>2008</v>
      </c>
      <c r="U7" s="23">
        <v>2009</v>
      </c>
      <c r="V7" s="23">
        <v>2010</v>
      </c>
      <c r="W7" s="23">
        <v>2011</v>
      </c>
      <c r="X7" s="23">
        <v>2012</v>
      </c>
      <c r="Y7" s="23">
        <v>2013</v>
      </c>
      <c r="Z7" s="23">
        <v>2014</v>
      </c>
      <c r="AA7" s="23">
        <v>2015</v>
      </c>
      <c r="AB7" s="23">
        <v>2016</v>
      </c>
      <c r="AC7" s="23">
        <v>2017</v>
      </c>
      <c r="AD7" s="23">
        <v>2018</v>
      </c>
      <c r="AE7" s="23">
        <v>2019</v>
      </c>
      <c r="AF7" s="23">
        <v>2020</v>
      </c>
      <c r="AG7" s="23">
        <v>2021</v>
      </c>
      <c r="AH7" s="23">
        <v>2022</v>
      </c>
      <c r="AI7" s="23">
        <v>2023</v>
      </c>
      <c r="AJ7" s="23">
        <v>2024</v>
      </c>
      <c r="AK7" s="23" t="s">
        <v>56</v>
      </c>
      <c r="AL7" s="37" t="s">
        <v>59</v>
      </c>
      <c r="AM7" s="23">
        <v>1992</v>
      </c>
      <c r="AN7" s="23">
        <v>1998</v>
      </c>
      <c r="AO7" s="23">
        <v>2005</v>
      </c>
      <c r="AP7" s="23">
        <v>2008</v>
      </c>
      <c r="AQ7" s="23">
        <v>2012</v>
      </c>
      <c r="AR7" s="23">
        <v>2016</v>
      </c>
      <c r="AS7" s="23">
        <v>2020</v>
      </c>
      <c r="AT7" s="4"/>
      <c r="AU7" s="23">
        <v>1993</v>
      </c>
      <c r="AV7" s="23">
        <v>1999</v>
      </c>
      <c r="AW7" s="23">
        <v>2005</v>
      </c>
      <c r="AX7" s="23">
        <v>2009</v>
      </c>
      <c r="AY7" s="23">
        <v>2013</v>
      </c>
      <c r="AZ7" s="23">
        <v>2017</v>
      </c>
      <c r="BA7" s="23">
        <v>2021</v>
      </c>
      <c r="BC7" s="23">
        <v>1993</v>
      </c>
      <c r="BD7" s="23">
        <v>1999</v>
      </c>
      <c r="BE7" s="23">
        <v>2005</v>
      </c>
      <c r="BF7" s="23">
        <v>2009</v>
      </c>
      <c r="BG7" s="23">
        <v>2013</v>
      </c>
      <c r="BH7" s="23">
        <v>2017</v>
      </c>
      <c r="BI7" s="23">
        <v>2021</v>
      </c>
    </row>
    <row r="8" spans="1:61" ht="14.25" customHeight="1" x14ac:dyDescent="0.2">
      <c r="A8" s="6" t="s">
        <v>2</v>
      </c>
      <c r="B8" s="7"/>
    </row>
    <row r="9" spans="1:61" s="34" customFormat="1" ht="14.25" customHeight="1" x14ac:dyDescent="0.2">
      <c r="A9" s="8" t="s">
        <v>3</v>
      </c>
      <c r="B9" s="9">
        <v>13141046.283570202</v>
      </c>
      <c r="C9" s="9">
        <v>13883862.528103096</v>
      </c>
      <c r="D9" s="9">
        <f>SUM(D10:D16)</f>
        <v>15258914.206887621</v>
      </c>
      <c r="E9" s="9">
        <f>SUM(E10:E16)</f>
        <v>15812946.299437894</v>
      </c>
      <c r="F9" s="9">
        <f t="shared" ref="F9:AK9" si="0">SUM(F10:F16)</f>
        <v>16641644.851753479</v>
      </c>
      <c r="G9" s="9">
        <f t="shared" si="0"/>
        <v>19130112.727649994</v>
      </c>
      <c r="H9" s="9">
        <f t="shared" si="0"/>
        <v>19718741.878075499</v>
      </c>
      <c r="I9" s="9">
        <f t="shared" si="0"/>
        <v>20454974.596985362</v>
      </c>
      <c r="J9" s="9">
        <f t="shared" si="0"/>
        <v>20000947.585260309</v>
      </c>
      <c r="K9" s="9">
        <f t="shared" si="0"/>
        <v>19022398.206128661</v>
      </c>
      <c r="L9" s="9">
        <f t="shared" si="0"/>
        <v>20779575.619230565</v>
      </c>
      <c r="M9" s="9">
        <f t="shared" si="0"/>
        <v>22104278.519480333</v>
      </c>
      <c r="N9" s="9">
        <f t="shared" si="0"/>
        <v>22249728.38898848</v>
      </c>
      <c r="O9" s="9">
        <f t="shared" si="0"/>
        <v>23419191.82344608</v>
      </c>
      <c r="P9" s="9">
        <f t="shared" si="0"/>
        <v>28147718.538082104</v>
      </c>
      <c r="Q9" s="9">
        <f t="shared" si="0"/>
        <v>33528589.363530625</v>
      </c>
      <c r="R9" s="9">
        <f t="shared" si="0"/>
        <v>41289552.081476741</v>
      </c>
      <c r="S9" s="9">
        <f t="shared" si="0"/>
        <v>45560408.053539738</v>
      </c>
      <c r="T9" s="9">
        <f t="shared" si="0"/>
        <v>41205511.811658546</v>
      </c>
      <c r="U9" s="9">
        <f t="shared" si="0"/>
        <v>32742256.442229178</v>
      </c>
      <c r="V9" s="9">
        <f t="shared" si="0"/>
        <v>42094622.511516109</v>
      </c>
      <c r="W9" s="9">
        <f t="shared" si="0"/>
        <v>46979692.230998017</v>
      </c>
      <c r="X9" s="9">
        <f t="shared" si="0"/>
        <v>47586479.539502427</v>
      </c>
      <c r="Y9" s="9">
        <f t="shared" si="0"/>
        <v>46911085.630195767</v>
      </c>
      <c r="Z9" s="9">
        <f t="shared" si="0"/>
        <v>47643293.81413389</v>
      </c>
      <c r="AA9" s="9">
        <f t="shared" si="0"/>
        <v>50104014.413128212</v>
      </c>
      <c r="AB9" s="9">
        <f t="shared" si="0"/>
        <v>50663911.338195324</v>
      </c>
      <c r="AC9" s="9">
        <f t="shared" si="0"/>
        <v>53060515.043534689</v>
      </c>
      <c r="AD9" s="9">
        <f t="shared" si="0"/>
        <v>57765820.492976755</v>
      </c>
      <c r="AE9" s="9">
        <f t="shared" si="0"/>
        <v>57165800.77108825</v>
      </c>
      <c r="AF9" s="9">
        <f t="shared" si="0"/>
        <v>52364661.481255226</v>
      </c>
      <c r="AG9" s="9">
        <f t="shared" si="0"/>
        <v>72238460.287311688</v>
      </c>
      <c r="AH9" s="9">
        <f t="shared" si="0"/>
        <v>76729036.335621595</v>
      </c>
      <c r="AI9" s="9">
        <f t="shared" si="0"/>
        <v>67226899.026206508</v>
      </c>
      <c r="AJ9" s="9">
        <f t="shared" si="0"/>
        <v>67909684.998734504</v>
      </c>
      <c r="AK9" s="9">
        <f t="shared" si="0"/>
        <v>54032993.409584001</v>
      </c>
      <c r="AL9" s="39">
        <f>AK9/0.75</f>
        <v>72043991.212778673</v>
      </c>
      <c r="AM9" s="16">
        <f>AJ9/D9-1</f>
        <v>3.4504926155283835</v>
      </c>
      <c r="AN9" s="16">
        <f>AK9/J9-1</f>
        <v>1.701521674373248</v>
      </c>
      <c r="AO9" s="16">
        <f>AJ9/Q9-1</f>
        <v>1.025426249295192</v>
      </c>
      <c r="AP9" s="16">
        <f>AJ9/T9-1</f>
        <v>0.6480728430005902</v>
      </c>
      <c r="AQ9" s="16">
        <f>AJ9/X9-1</f>
        <v>0.42707940692190527</v>
      </c>
      <c r="AR9" s="16">
        <f>AJ9/AB9-1</f>
        <v>0.34039562293994585</v>
      </c>
      <c r="AS9" s="16">
        <f>AJ9/AF9-1</f>
        <v>0.29686095694600967</v>
      </c>
      <c r="AT9" s="4"/>
      <c r="AU9" s="15">
        <f>AK9/E9-1</f>
        <v>2.4170098592888234</v>
      </c>
      <c r="AV9" s="15">
        <f>AK9/K9</f>
        <v>2.8404932345583842</v>
      </c>
      <c r="AW9" s="15">
        <f>AK9/Q9</f>
        <v>1.611549857458549</v>
      </c>
      <c r="AX9" s="15">
        <f>AK9/U9-1</f>
        <v>0.65025258735360669</v>
      </c>
      <c r="AY9" s="15">
        <f>AK9/Y9-1</f>
        <v>0.15181715971211718</v>
      </c>
      <c r="AZ9" s="15">
        <f>AK9/AC9-1</f>
        <v>1.832772194637422E-2</v>
      </c>
      <c r="BA9" s="15">
        <f>AK9/AG9-1</f>
        <v>-0.25201903259454417</v>
      </c>
      <c r="BC9" s="35">
        <f>AL9/E9-1</f>
        <v>3.5560131457184321</v>
      </c>
      <c r="BD9" s="35">
        <f>AL9/K9-1</f>
        <v>2.7873243127445124</v>
      </c>
      <c r="BE9" s="35">
        <f>AL9/Q9-1</f>
        <v>1.1487331432780654</v>
      </c>
      <c r="BF9" s="35">
        <f>AL9/U9-1</f>
        <v>1.2003367831381424</v>
      </c>
      <c r="BG9" s="35">
        <f>AL9/Y9-1</f>
        <v>0.53575621294948972</v>
      </c>
      <c r="BH9" s="35">
        <f>AL9/AC9-1</f>
        <v>0.35777029592849918</v>
      </c>
      <c r="BI9" s="35">
        <f>AL9/AG9-1</f>
        <v>-2.6920434593921128E-3</v>
      </c>
    </row>
    <row r="10" spans="1:61" ht="14.25" customHeight="1" x14ac:dyDescent="0.2">
      <c r="A10" s="10" t="s">
        <v>4</v>
      </c>
      <c r="B10" s="11">
        <v>7989141.1501503326</v>
      </c>
      <c r="C10" s="11">
        <v>9846647.8920754604</v>
      </c>
      <c r="D10" s="19">
        <v>11128257.729037898</v>
      </c>
      <c r="E10" s="11">
        <v>12241847.263563711</v>
      </c>
      <c r="F10" s="11">
        <v>12637439.877987575</v>
      </c>
      <c r="G10" s="11">
        <v>13698529.498867309</v>
      </c>
      <c r="H10" s="11">
        <v>15074662.874280294</v>
      </c>
      <c r="I10" s="11">
        <v>15484187.841319133</v>
      </c>
      <c r="J10" s="19">
        <v>15596878.142149724</v>
      </c>
      <c r="K10" s="11">
        <v>14660941.598848099</v>
      </c>
      <c r="L10" s="11">
        <v>16178840.048935957</v>
      </c>
      <c r="M10" s="11">
        <v>16841040.217626087</v>
      </c>
      <c r="N10" s="11">
        <v>17573292.147466224</v>
      </c>
      <c r="O10" s="11">
        <v>17997358.272768479</v>
      </c>
      <c r="P10" s="11">
        <v>19992340.645270333</v>
      </c>
      <c r="Q10" s="19">
        <v>23814604.287737895</v>
      </c>
      <c r="R10" s="11">
        <v>27224609.950032953</v>
      </c>
      <c r="S10" s="11">
        <v>31887568.116456542</v>
      </c>
      <c r="T10" s="19">
        <v>29889417.378517866</v>
      </c>
      <c r="U10" s="11">
        <v>23858016.386093643</v>
      </c>
      <c r="V10" s="11">
        <v>30985662.425613418</v>
      </c>
      <c r="W10" s="11">
        <v>35995047.734631754</v>
      </c>
      <c r="X10" s="19">
        <v>37706881.990269475</v>
      </c>
      <c r="Y10" s="11">
        <v>37388570.85880056</v>
      </c>
      <c r="Z10" s="11">
        <v>38171052.889931396</v>
      </c>
      <c r="AA10" s="11">
        <v>41377069.135861963</v>
      </c>
      <c r="AB10" s="19">
        <v>41884836.470557526</v>
      </c>
      <c r="AC10" s="11">
        <v>43482200.989137366</v>
      </c>
      <c r="AD10" s="11">
        <v>47343726.767397933</v>
      </c>
      <c r="AE10" s="11">
        <v>46692830.188479342</v>
      </c>
      <c r="AF10" s="19">
        <v>42226070.152079076</v>
      </c>
      <c r="AG10" s="11">
        <v>57149284.11265558</v>
      </c>
      <c r="AH10" s="11">
        <v>62530158.143554859</v>
      </c>
      <c r="AI10" s="11">
        <v>52221333.111894473</v>
      </c>
      <c r="AJ10" s="19">
        <v>55774398.195918009</v>
      </c>
      <c r="AK10" s="19">
        <v>45641382.222660996</v>
      </c>
      <c r="AL10" s="40">
        <f>AK10/0.75</f>
        <v>60855176.296881326</v>
      </c>
      <c r="AM10" s="16">
        <f t="shared" ref="AM10:AM67" si="1">AJ10/D10-1</f>
        <v>4.0119614007843465</v>
      </c>
      <c r="AN10" s="16">
        <f t="shared" ref="AN10:AN67" si="2">AK10/J10-1</f>
        <v>1.926315241209561</v>
      </c>
      <c r="AO10" s="16">
        <f t="shared" ref="AO10:AO67" si="3">AJ10/Q10-1</f>
        <v>1.3420249827386872</v>
      </c>
      <c r="AP10" s="16">
        <f t="shared" ref="AP10:AP67" si="4">AJ10/T10-1</f>
        <v>0.86602493750862486</v>
      </c>
      <c r="AQ10" s="16">
        <f t="shared" ref="AQ10:AQ67" si="5">AJ10/X10-1</f>
        <v>0.47915699341862794</v>
      </c>
      <c r="AR10" s="16">
        <f t="shared" ref="AR10:AR67" si="6">AJ10/AB10-1</f>
        <v>0.3316131300912204</v>
      </c>
      <c r="AS10" s="16">
        <f t="shared" ref="AS10:AS67" si="7">AJ10/AF10-1</f>
        <v>0.32085221274544429</v>
      </c>
      <c r="AU10" s="15">
        <f>AK10/E10-1</f>
        <v>2.728308419474136</v>
      </c>
      <c r="AV10" s="15">
        <f>AK10/K10</f>
        <v>3.1131276197326243</v>
      </c>
      <c r="AW10" s="15">
        <f>AK10/Q10</f>
        <v>1.916529104208617</v>
      </c>
      <c r="AX10" s="15">
        <f>AK10/U10-1</f>
        <v>0.91304178369432409</v>
      </c>
      <c r="AY10" s="15">
        <f>AK10/Y10-1</f>
        <v>0.22073085903784628</v>
      </c>
      <c r="AZ10" s="15">
        <f>AK10/AC10-1</f>
        <v>4.9656668347194177E-2</v>
      </c>
      <c r="BA10" s="15">
        <f>AK10/AG10-1</f>
        <v>-0.20136563508494032</v>
      </c>
      <c r="BC10" s="35">
        <f>AL10/E10-1</f>
        <v>3.9710778926321808</v>
      </c>
      <c r="BD10" s="35">
        <f>AL10/K10-1</f>
        <v>3.1508368263101652</v>
      </c>
      <c r="BE10" s="35">
        <f>AL10/Q10-1</f>
        <v>1.5553721389448225</v>
      </c>
      <c r="BF10" s="35">
        <f>AL10/U10-1</f>
        <v>1.5507223782590986</v>
      </c>
      <c r="BG10" s="35">
        <f>AL10/Y10-1</f>
        <v>0.62764114538379512</v>
      </c>
      <c r="BH10" s="35">
        <f>AL10/AC10-1</f>
        <v>0.39954222446292542</v>
      </c>
      <c r="BI10" s="35">
        <f>AL10/AG10-1</f>
        <v>6.4845819886746092E-2</v>
      </c>
    </row>
    <row r="11" spans="1:61" ht="14.25" customHeight="1" x14ac:dyDescent="0.2">
      <c r="A11" s="10" t="s">
        <v>5</v>
      </c>
      <c r="B11" s="11">
        <v>2715063.3112737257</v>
      </c>
      <c r="C11" s="11">
        <v>1457895.8106573403</v>
      </c>
      <c r="D11" s="19">
        <v>1333175.6923650468</v>
      </c>
      <c r="E11" s="11">
        <v>609355.13848547766</v>
      </c>
      <c r="F11" s="11">
        <v>1087539.4452770057</v>
      </c>
      <c r="G11" s="11">
        <v>2103771.0225696596</v>
      </c>
      <c r="H11" s="11">
        <v>1166425.9193742734</v>
      </c>
      <c r="I11" s="11">
        <v>1269735.0635287738</v>
      </c>
      <c r="J11" s="19">
        <v>386723.213654452</v>
      </c>
      <c r="K11" s="11">
        <v>345380.90713235125</v>
      </c>
      <c r="L11" s="11">
        <v>908892.87563768984</v>
      </c>
      <c r="M11" s="11">
        <v>526238.55507372227</v>
      </c>
      <c r="N11" s="11">
        <v>491496.02605096949</v>
      </c>
      <c r="O11" s="11">
        <v>956008.50053468649</v>
      </c>
      <c r="P11" s="11">
        <v>3870641.0200389549</v>
      </c>
      <c r="Q11" s="19">
        <v>5196173.3471789565</v>
      </c>
      <c r="R11" s="11">
        <v>9124879.0121990219</v>
      </c>
      <c r="S11" s="11">
        <v>8169840.6195585849</v>
      </c>
      <c r="T11" s="19">
        <v>5804242.0073427176</v>
      </c>
      <c r="U11" s="11">
        <v>2847696.5465710643</v>
      </c>
      <c r="V11" s="11">
        <v>5362397.8480618559</v>
      </c>
      <c r="W11" s="11">
        <v>4717318.780583676</v>
      </c>
      <c r="X11" s="19">
        <v>3252143.4105341942</v>
      </c>
      <c r="Y11" s="11">
        <v>2298324.4031524938</v>
      </c>
      <c r="Z11" s="11">
        <v>2109556.6614342118</v>
      </c>
      <c r="AA11" s="11">
        <v>1050976.6585671038</v>
      </c>
      <c r="AB11" s="19">
        <v>862970.61165966361</v>
      </c>
      <c r="AC11" s="11">
        <v>1265827.9566877482</v>
      </c>
      <c r="AD11" s="11">
        <v>1536397.3321036401</v>
      </c>
      <c r="AE11" s="11">
        <v>955731.34048263729</v>
      </c>
      <c r="AF11" s="19">
        <v>1329838.3252838538</v>
      </c>
      <c r="AG11" s="11">
        <v>5498481.8458399866</v>
      </c>
      <c r="AH11" s="11">
        <v>2194388.3799224389</v>
      </c>
      <c r="AI11" s="11">
        <v>1226732.5171050264</v>
      </c>
      <c r="AJ11" s="19">
        <v>1345084.7532215002</v>
      </c>
      <c r="AK11" s="19">
        <v>1287718.9506963</v>
      </c>
      <c r="AL11" s="40">
        <f>AK11/0.75</f>
        <v>1716958.6009283999</v>
      </c>
      <c r="AM11" s="16">
        <f t="shared" si="1"/>
        <v>8.932851779893225E-3</v>
      </c>
      <c r="AN11" s="16">
        <f t="shared" si="2"/>
        <v>2.3298206707780227</v>
      </c>
      <c r="AO11" s="16">
        <f t="shared" si="3"/>
        <v>-0.74113936095843358</v>
      </c>
      <c r="AP11" s="16">
        <f t="shared" si="4"/>
        <v>-0.76825832700981689</v>
      </c>
      <c r="AQ11" s="16">
        <f t="shared" si="5"/>
        <v>-0.58640054160448052</v>
      </c>
      <c r="AR11" s="16">
        <f t="shared" si="6"/>
        <v>0.55866808793712619</v>
      </c>
      <c r="AS11" s="16">
        <f t="shared" si="7"/>
        <v>1.1464873321643809E-2</v>
      </c>
      <c r="AU11" s="15">
        <f>AK11/E11-1</f>
        <v>1.1132486941799855</v>
      </c>
      <c r="AV11" s="15">
        <f>AK11/K11</f>
        <v>3.7284022483699175</v>
      </c>
      <c r="AW11" s="15">
        <f>AK11/Q11</f>
        <v>0.2478206296553622</v>
      </c>
      <c r="AX11" s="15">
        <f>AK11/U11-1</f>
        <v>-0.54780331062772358</v>
      </c>
      <c r="AY11" s="15">
        <f>AK11/Y11-1</f>
        <v>-0.43971401559762324</v>
      </c>
      <c r="AZ11" s="15">
        <f>AK11/AC11-1</f>
        <v>1.7293814607976632E-2</v>
      </c>
      <c r="BA11" s="15">
        <f>AK11/AG11-1</f>
        <v>-0.76580463720716729</v>
      </c>
      <c r="BC11" s="35">
        <f>AL11/E11-1</f>
        <v>1.8176649255733142</v>
      </c>
      <c r="BD11" s="35">
        <f>AL11/K11-1</f>
        <v>3.9712029978265564</v>
      </c>
      <c r="BE11" s="35">
        <f>AL11/Q11-1</f>
        <v>-0.66957249379285044</v>
      </c>
      <c r="BF11" s="35">
        <f>AL11/U11-1</f>
        <v>-0.39707108083696474</v>
      </c>
      <c r="BG11" s="35">
        <f>AL11/Y11-1</f>
        <v>-0.25295202079683099</v>
      </c>
      <c r="BH11" s="35">
        <f>AL11/AC11-1</f>
        <v>0.35639175281063551</v>
      </c>
      <c r="BI11" s="35">
        <f>AL11/AG11-1</f>
        <v>-0.6877395162762231</v>
      </c>
    </row>
    <row r="12" spans="1:61" ht="14.25" customHeight="1" x14ac:dyDescent="0.2">
      <c r="A12" s="10" t="s">
        <v>6</v>
      </c>
      <c r="B12" s="11">
        <v>948785.88094867987</v>
      </c>
      <c r="C12" s="11">
        <v>920188.65348208603</v>
      </c>
      <c r="D12" s="19">
        <v>1040991.3396806398</v>
      </c>
      <c r="E12" s="11">
        <v>1036772.6241846748</v>
      </c>
      <c r="F12" s="11">
        <v>1053312.4214669499</v>
      </c>
      <c r="G12" s="11">
        <v>1085815.2954465433</v>
      </c>
      <c r="H12" s="11">
        <v>1167570.1586391421</v>
      </c>
      <c r="I12" s="11">
        <v>1226764.0677285679</v>
      </c>
      <c r="J12" s="19">
        <v>1290087.452572359</v>
      </c>
      <c r="K12" s="11">
        <v>1324280.0900422584</v>
      </c>
      <c r="L12" s="11">
        <v>1395607.8355950713</v>
      </c>
      <c r="M12" s="11">
        <v>1467320.6699897065</v>
      </c>
      <c r="N12" s="11">
        <v>1547607.937024615</v>
      </c>
      <c r="O12" s="11">
        <v>1614042.4275563515</v>
      </c>
      <c r="P12" s="11">
        <v>1815915.522186578</v>
      </c>
      <c r="Q12" s="19">
        <v>1983807.4455891298</v>
      </c>
      <c r="R12" s="11">
        <v>2163048.9729843969</v>
      </c>
      <c r="S12" s="11">
        <v>2265749.443268544</v>
      </c>
      <c r="T12" s="19">
        <v>2339191.0434323973</v>
      </c>
      <c r="U12" s="11">
        <v>2452110.7900513024</v>
      </c>
      <c r="V12" s="11">
        <v>2633572.126632994</v>
      </c>
      <c r="W12" s="11">
        <v>2769954.5470114229</v>
      </c>
      <c r="X12" s="19">
        <v>2984864.234576636</v>
      </c>
      <c r="Y12" s="11">
        <v>3203284.7037653145</v>
      </c>
      <c r="Z12" s="11">
        <v>3288421.038048612</v>
      </c>
      <c r="AA12" s="11">
        <v>3364047.1440034448</v>
      </c>
      <c r="AB12" s="19">
        <v>3513078.8906571199</v>
      </c>
      <c r="AC12" s="11">
        <v>3700120.0772346966</v>
      </c>
      <c r="AD12" s="11">
        <v>3830261.5374343926</v>
      </c>
      <c r="AE12" s="11">
        <v>4026482.834180871</v>
      </c>
      <c r="AF12" s="19">
        <v>4050916.8326850487</v>
      </c>
      <c r="AG12" s="11">
        <v>3513981.256081624</v>
      </c>
      <c r="AH12" s="11">
        <v>2890830.6360195619</v>
      </c>
      <c r="AI12" s="11">
        <v>3410823.5101028658</v>
      </c>
      <c r="AJ12" s="19">
        <v>3686960.6639999999</v>
      </c>
      <c r="AK12" s="19">
        <v>3130349.003</v>
      </c>
      <c r="AL12" s="40">
        <f>AK12/0.75</f>
        <v>4173798.6706666667</v>
      </c>
      <c r="AM12" s="16">
        <f t="shared" si="1"/>
        <v>2.5417784216447976</v>
      </c>
      <c r="AN12" s="16">
        <f t="shared" si="2"/>
        <v>1.4264626376748857</v>
      </c>
      <c r="AO12" s="16">
        <f t="shared" si="3"/>
        <v>0.85852748571829562</v>
      </c>
      <c r="AP12" s="16">
        <f t="shared" si="4"/>
        <v>0.57616910955248923</v>
      </c>
      <c r="AQ12" s="16">
        <f t="shared" si="5"/>
        <v>0.23521888241692412</v>
      </c>
      <c r="AR12" s="16">
        <f t="shared" si="6"/>
        <v>4.9495550414569767E-2</v>
      </c>
      <c r="AS12" s="16">
        <f t="shared" si="7"/>
        <v>-8.9845381605578312E-2</v>
      </c>
      <c r="AU12" s="15">
        <f>AK12/E12-1</f>
        <v>2.0193206591095403</v>
      </c>
      <c r="AV12" s="15">
        <f>AK12/K12</f>
        <v>2.3638118752507329</v>
      </c>
      <c r="AW12" s="15">
        <f>AK12/Q12</f>
        <v>1.5779500222968377</v>
      </c>
      <c r="AX12" s="15">
        <f>AK12/U12-1</f>
        <v>0.27659362525561404</v>
      </c>
      <c r="AY12" s="15">
        <f>AK12/Y12-1</f>
        <v>-2.2769034759720808E-2</v>
      </c>
      <c r="AZ12" s="15">
        <f>AK12/AC12-1</f>
        <v>-0.15398718483226037</v>
      </c>
      <c r="BA12" s="15">
        <f>AK12/AG12-1</f>
        <v>-0.10917310740279962</v>
      </c>
      <c r="BC12" s="35">
        <f>AL12/E12-1</f>
        <v>3.0257608788127204</v>
      </c>
      <c r="BD12" s="35">
        <f>AL12/K12-1</f>
        <v>2.1517491670009772</v>
      </c>
      <c r="BE12" s="35">
        <f>AL12/Q12-1</f>
        <v>1.1039333630624504</v>
      </c>
      <c r="BF12" s="35">
        <f>AL12/U12-1</f>
        <v>0.70212483367415213</v>
      </c>
      <c r="BG12" s="35">
        <f>AL12/Y12-1</f>
        <v>0.30297462032037226</v>
      </c>
      <c r="BH12" s="35">
        <f>AL12/AC12-1</f>
        <v>0.12801708689031965</v>
      </c>
      <c r="BI12" s="35">
        <f>AL12/AG12-1</f>
        <v>0.18776919012960058</v>
      </c>
    </row>
    <row r="13" spans="1:61" ht="14.25" customHeight="1" x14ac:dyDescent="0.2">
      <c r="A13" s="10" t="s">
        <v>7</v>
      </c>
      <c r="B13" s="11">
        <v>88445.284773849577</v>
      </c>
      <c r="C13" s="11">
        <v>97958.889300987648</v>
      </c>
      <c r="D13" s="19">
        <v>121042.8490936257</v>
      </c>
      <c r="E13" s="11">
        <v>142938.95393663849</v>
      </c>
      <c r="F13" s="11">
        <v>130946.64174222809</v>
      </c>
      <c r="G13" s="11">
        <v>160988.80952956376</v>
      </c>
      <c r="H13" s="11">
        <v>163759.46805646227</v>
      </c>
      <c r="I13" s="11">
        <v>171065.17611621623</v>
      </c>
      <c r="J13" s="19">
        <v>180055.37855064738</v>
      </c>
      <c r="K13" s="11">
        <v>188550.39628107639</v>
      </c>
      <c r="L13" s="11">
        <v>192318.98849302597</v>
      </c>
      <c r="M13" s="11">
        <v>308319.7593477476</v>
      </c>
      <c r="N13" s="11">
        <v>199335.73198583064</v>
      </c>
      <c r="O13" s="11">
        <v>209423.61185867002</v>
      </c>
      <c r="P13" s="11">
        <v>91385.006445002495</v>
      </c>
      <c r="Q13" s="19">
        <v>155037.35485192659</v>
      </c>
      <c r="R13" s="11">
        <v>190871.67721216643</v>
      </c>
      <c r="S13" s="11">
        <v>88172.432535064232</v>
      </c>
      <c r="T13" s="19">
        <v>117323.79627328487</v>
      </c>
      <c r="U13" s="11">
        <v>121776.99687366863</v>
      </c>
      <c r="V13" s="11">
        <v>128970.35750702633</v>
      </c>
      <c r="W13" s="11">
        <v>159148.75221316487</v>
      </c>
      <c r="X13" s="19">
        <v>130654.09115702882</v>
      </c>
      <c r="Y13" s="11">
        <v>116099.14896336349</v>
      </c>
      <c r="Z13" s="11">
        <v>108621.87284928498</v>
      </c>
      <c r="AA13" s="11">
        <v>127412.73034052829</v>
      </c>
      <c r="AB13" s="19">
        <v>126577.77674370602</v>
      </c>
      <c r="AC13" s="11">
        <v>137620.06891814611</v>
      </c>
      <c r="AD13" s="11">
        <v>158470.17306995607</v>
      </c>
      <c r="AE13" s="11">
        <v>204735.01668833572</v>
      </c>
      <c r="AF13" s="19">
        <v>148467.71652781032</v>
      </c>
      <c r="AG13" s="11">
        <v>124048.72040950909</v>
      </c>
      <c r="AH13" s="11">
        <v>182835.00342177463</v>
      </c>
      <c r="AI13" s="11">
        <v>93372.094704469971</v>
      </c>
      <c r="AJ13" s="19">
        <v>76215.872999999992</v>
      </c>
      <c r="AK13" s="19">
        <v>61554.733</v>
      </c>
      <c r="AL13" s="40">
        <f>AK13/0.75</f>
        <v>82072.977333333329</v>
      </c>
      <c r="AM13" s="16">
        <f t="shared" si="1"/>
        <v>-0.37033973034584133</v>
      </c>
      <c r="AN13" s="16">
        <f t="shared" si="2"/>
        <v>-0.65813443899602586</v>
      </c>
      <c r="AO13" s="16">
        <f t="shared" si="3"/>
        <v>-0.50840316469026181</v>
      </c>
      <c r="AP13" s="16">
        <f t="shared" si="4"/>
        <v>-0.35038009831808803</v>
      </c>
      <c r="AQ13" s="16">
        <f t="shared" si="5"/>
        <v>-0.41665911625837526</v>
      </c>
      <c r="AR13" s="16">
        <f t="shared" si="6"/>
        <v>-0.39787318942786087</v>
      </c>
      <c r="AS13" s="16">
        <f t="shared" si="7"/>
        <v>-0.48665019721156977</v>
      </c>
      <c r="AU13" s="15">
        <f>AK13/E13-1</f>
        <v>-0.56936348486721267</v>
      </c>
      <c r="AV13" s="15">
        <f>AK13/K13</f>
        <v>0.32646302640615482</v>
      </c>
      <c r="AW13" s="15">
        <f>AK13/Q13</f>
        <v>0.39703162543497872</v>
      </c>
      <c r="AX13" s="15">
        <f>AK13/U13-1</f>
        <v>-0.49452906065784463</v>
      </c>
      <c r="AY13" s="15">
        <f>AK13/Y13-1</f>
        <v>-0.46980892151565767</v>
      </c>
      <c r="AZ13" s="15">
        <f>AK13/AC13-1</f>
        <v>-0.55271979236828006</v>
      </c>
      <c r="BA13" s="15">
        <f>AK13/AG13-1</f>
        <v>-0.50378582869056787</v>
      </c>
      <c r="BC13" s="35">
        <f>AL13/E13-1</f>
        <v>-0.42581797982295033</v>
      </c>
      <c r="BD13" s="35">
        <f>AL13/K13-1</f>
        <v>-0.56471596479179365</v>
      </c>
      <c r="BE13" s="35">
        <f>AL13/Q13-1</f>
        <v>-0.47062449942002837</v>
      </c>
      <c r="BF13" s="35">
        <f>AL13/U13-1</f>
        <v>-0.32603874754379292</v>
      </c>
      <c r="BG13" s="35">
        <f>AL13/Y13-1</f>
        <v>-0.29307856202087701</v>
      </c>
      <c r="BH13" s="35">
        <f>AL13/AC13-1</f>
        <v>-0.40362638982437338</v>
      </c>
      <c r="BI13" s="35">
        <f>AL13/AG13-1</f>
        <v>-0.33838110492075713</v>
      </c>
    </row>
    <row r="14" spans="1:61" ht="14.25" customHeight="1" x14ac:dyDescent="0.2">
      <c r="A14" s="10" t="s">
        <v>8</v>
      </c>
      <c r="B14" s="11">
        <v>383494.80643538258</v>
      </c>
      <c r="C14" s="11">
        <v>461039.00877840864</v>
      </c>
      <c r="D14" s="19">
        <v>378992.13440048124</v>
      </c>
      <c r="E14" s="11">
        <v>422232.6659002357</v>
      </c>
      <c r="F14" s="11">
        <v>399171.65533946111</v>
      </c>
      <c r="G14" s="11">
        <v>552231.76825279335</v>
      </c>
      <c r="H14" s="11">
        <v>520324.70064746338</v>
      </c>
      <c r="I14" s="11">
        <v>498104.91377933096</v>
      </c>
      <c r="J14" s="19">
        <v>616752.57394205569</v>
      </c>
      <c r="K14" s="11">
        <v>617520.13647689472</v>
      </c>
      <c r="L14" s="11">
        <v>503440.24397534592</v>
      </c>
      <c r="M14" s="11">
        <v>692064.77091974998</v>
      </c>
      <c r="N14" s="11">
        <v>648285.64736272825</v>
      </c>
      <c r="O14" s="11">
        <v>634669.54549199343</v>
      </c>
      <c r="P14" s="11">
        <v>519150.21308408264</v>
      </c>
      <c r="Q14" s="19">
        <v>484413.21983604773</v>
      </c>
      <c r="R14" s="11">
        <v>747930.98325381952</v>
      </c>
      <c r="S14" s="11">
        <v>1283622.9520110837</v>
      </c>
      <c r="T14" s="19">
        <v>1388197.3224168187</v>
      </c>
      <c r="U14" s="11">
        <v>1173266.4147150954</v>
      </c>
      <c r="V14" s="11">
        <v>833121.99726684694</v>
      </c>
      <c r="W14" s="11">
        <v>932006.004292264</v>
      </c>
      <c r="X14" s="19">
        <v>1001004.1219043423</v>
      </c>
      <c r="Y14" s="11">
        <v>1094214.6296793302</v>
      </c>
      <c r="Z14" s="11">
        <v>1055966.6143558165</v>
      </c>
      <c r="AA14" s="11">
        <v>1027227.8983023602</v>
      </c>
      <c r="AB14" s="19">
        <v>1097262.8506370315</v>
      </c>
      <c r="AC14" s="11">
        <v>1106884.5300115224</v>
      </c>
      <c r="AD14" s="11">
        <v>1210876.0764759283</v>
      </c>
      <c r="AE14" s="11">
        <v>1466547.0360693007</v>
      </c>
      <c r="AF14" s="19">
        <v>1125124.6749338014</v>
      </c>
      <c r="AG14" s="11">
        <v>675265.78101854923</v>
      </c>
      <c r="AH14" s="11">
        <v>4275553.5603215396</v>
      </c>
      <c r="AI14" s="11">
        <v>4978826.4716613013</v>
      </c>
      <c r="AJ14" s="19">
        <v>1944390.7114499998</v>
      </c>
      <c r="AK14" s="19">
        <v>1086346.1898500002</v>
      </c>
      <c r="AL14" s="40">
        <f>AK14/0.75</f>
        <v>1448461.586466667</v>
      </c>
      <c r="AM14" s="16">
        <f t="shared" si="1"/>
        <v>4.1304249744543799</v>
      </c>
      <c r="AN14" s="16">
        <f t="shared" si="2"/>
        <v>0.76139709139189282</v>
      </c>
      <c r="AO14" s="16">
        <f t="shared" si="3"/>
        <v>3.0139092655400477</v>
      </c>
      <c r="AP14" s="16">
        <f t="shared" si="4"/>
        <v>0.40065873925247275</v>
      </c>
      <c r="AQ14" s="16">
        <f t="shared" si="5"/>
        <v>0.94244026463240593</v>
      </c>
      <c r="AR14" s="16">
        <f t="shared" si="6"/>
        <v>0.77203731113393315</v>
      </c>
      <c r="AS14" s="16">
        <f t="shared" si="7"/>
        <v>0.72815578110434864</v>
      </c>
      <c r="AU14" s="15">
        <f>AK14/E14-1</f>
        <v>1.5728615466873421</v>
      </c>
      <c r="AV14" s="15">
        <f>AK14/K14</f>
        <v>1.7592077175780441</v>
      </c>
      <c r="AW14" s="15">
        <f>AK14/Q14</f>
        <v>2.2426022770759229</v>
      </c>
      <c r="AX14" s="15">
        <f>AK14/U14-1</f>
        <v>-7.408396232513148E-2</v>
      </c>
      <c r="AY14" s="15">
        <f>AK14/Y14-1</f>
        <v>-7.1909473844595784E-3</v>
      </c>
      <c r="AZ14" s="15">
        <f>AK14/AC14-1</f>
        <v>-1.8555088272223297E-2</v>
      </c>
      <c r="BA14" s="15">
        <f>AK14/AG14-1</f>
        <v>0.60876831077000593</v>
      </c>
      <c r="BC14" s="35">
        <f>AL14/E14-1</f>
        <v>2.4304820622497898</v>
      </c>
      <c r="BD14" s="35">
        <f>AL14/K14-1</f>
        <v>1.3456102901040587</v>
      </c>
      <c r="BE14" s="35">
        <f>AL14/Q14-1</f>
        <v>1.990136369434564</v>
      </c>
      <c r="BF14" s="35">
        <f>AL14/U14-1</f>
        <v>0.23455471689982477</v>
      </c>
      <c r="BG14" s="35">
        <f>AL14/Y14-1</f>
        <v>0.32374540348738723</v>
      </c>
      <c r="BH14" s="35">
        <f>AL14/AC14-1</f>
        <v>0.30859321563703568</v>
      </c>
      <c r="BI14" s="35">
        <f>AL14/AG14-1</f>
        <v>1.1450244143600079</v>
      </c>
    </row>
    <row r="15" spans="1:61" ht="14.25" customHeight="1" x14ac:dyDescent="0.2">
      <c r="A15" s="10" t="s">
        <v>9</v>
      </c>
      <c r="B15" s="11">
        <v>441952.89401180553</v>
      </c>
      <c r="C15" s="11">
        <v>507003.77044144372</v>
      </c>
      <c r="D15" s="19">
        <v>618569.93944938947</v>
      </c>
      <c r="E15" s="11">
        <v>645401.26629186142</v>
      </c>
      <c r="F15" s="11">
        <v>667016.29386878142</v>
      </c>
      <c r="G15" s="11">
        <v>690681.5846277728</v>
      </c>
      <c r="H15" s="11">
        <v>755533.94457225711</v>
      </c>
      <c r="I15" s="11">
        <v>787160.19078749989</v>
      </c>
      <c r="J15" s="19">
        <v>835798.35620059737</v>
      </c>
      <c r="K15" s="11">
        <v>826415.58284709521</v>
      </c>
      <c r="L15" s="11">
        <v>833031.42030678666</v>
      </c>
      <c r="M15" s="11">
        <v>832668.24413744616</v>
      </c>
      <c r="N15" s="11">
        <v>794833.10861991101</v>
      </c>
      <c r="O15" s="11">
        <v>872075.87316827453</v>
      </c>
      <c r="P15" s="11">
        <v>848177.92452432588</v>
      </c>
      <c r="Q15" s="19">
        <v>886026.29333574011</v>
      </c>
      <c r="R15" s="11">
        <v>906727.47091537365</v>
      </c>
      <c r="S15" s="11">
        <v>918232.05200296827</v>
      </c>
      <c r="T15" s="19">
        <v>958227.79938837234</v>
      </c>
      <c r="U15" s="11">
        <v>963535.19352730666</v>
      </c>
      <c r="V15" s="11">
        <v>975572.44801878778</v>
      </c>
      <c r="W15" s="11">
        <v>1028819.0592977599</v>
      </c>
      <c r="X15" s="19">
        <v>1098428.0113956667</v>
      </c>
      <c r="Y15" s="11">
        <v>1115875.9882815995</v>
      </c>
      <c r="Z15" s="11">
        <v>1171077.95202874</v>
      </c>
      <c r="AA15" s="11">
        <v>1245038.2552741324</v>
      </c>
      <c r="AB15" s="19">
        <v>1297246.6668211992</v>
      </c>
      <c r="AC15" s="11">
        <v>1336038.3410418825</v>
      </c>
      <c r="AD15" s="11">
        <v>1366993.1608426345</v>
      </c>
      <c r="AE15" s="11">
        <v>1422761.3327499453</v>
      </c>
      <c r="AF15" s="19">
        <v>1016307.0447662333</v>
      </c>
      <c r="AG15" s="11">
        <v>1604145.8411298923</v>
      </c>
      <c r="AH15" s="11">
        <v>1304183.7626982043</v>
      </c>
      <c r="AI15" s="11">
        <v>1374119.6797928605</v>
      </c>
      <c r="AJ15" s="19">
        <v>1473760.5179599999</v>
      </c>
      <c r="AK15" s="19">
        <v>1111394.0889899998</v>
      </c>
      <c r="AL15" s="40">
        <f>AK15/0.75</f>
        <v>1481858.7853199998</v>
      </c>
      <c r="AM15" s="16">
        <f t="shared" si="1"/>
        <v>1.382528512898388</v>
      </c>
      <c r="AN15" s="16">
        <f t="shared" si="2"/>
        <v>0.32973950085546422</v>
      </c>
      <c r="AO15" s="16">
        <f t="shared" si="3"/>
        <v>0.66333722717363064</v>
      </c>
      <c r="AP15" s="16">
        <f t="shared" si="4"/>
        <v>0.53800643114370827</v>
      </c>
      <c r="AQ15" s="16">
        <f t="shared" si="5"/>
        <v>0.34169968597890565</v>
      </c>
      <c r="AR15" s="16">
        <f t="shared" si="6"/>
        <v>0.13606807067104199</v>
      </c>
      <c r="AS15" s="16">
        <f t="shared" si="7"/>
        <v>0.45011345296636018</v>
      </c>
      <c r="AU15" s="15">
        <f>AK15/E15-1</f>
        <v>0.72202031052013549</v>
      </c>
      <c r="AV15" s="15">
        <f>AK15/K15</f>
        <v>1.3448368013114194</v>
      </c>
      <c r="AW15" s="15">
        <f>AK15/Q15</f>
        <v>1.2543579094089723</v>
      </c>
      <c r="AX15" s="15">
        <f>AK15/U15-1</f>
        <v>0.15345458729059169</v>
      </c>
      <c r="AY15" s="15">
        <f>AK15/Y15-1</f>
        <v>-4.0164851100538135E-3</v>
      </c>
      <c r="AZ15" s="15">
        <f>AK15/AC15-1</f>
        <v>-0.16814206984262026</v>
      </c>
      <c r="BA15" s="15">
        <f>AK15/AG15-1</f>
        <v>-0.3071739111905305</v>
      </c>
      <c r="BC15" s="35">
        <f>AL15/E15-1</f>
        <v>1.2960270806935141</v>
      </c>
      <c r="BD15" s="35">
        <f>AL15/K15-1</f>
        <v>0.79311573508189248</v>
      </c>
      <c r="BE15" s="35">
        <f>AL15/Q15-1</f>
        <v>0.67247721254529647</v>
      </c>
      <c r="BF15" s="35">
        <f>AL15/U15-1</f>
        <v>0.53793944972078878</v>
      </c>
      <c r="BG15" s="35">
        <f>AL15/Y15-1</f>
        <v>0.32797801985326158</v>
      </c>
      <c r="BH15" s="35">
        <f>AL15/AC15-1</f>
        <v>0.10914390687650632</v>
      </c>
      <c r="BI15" s="35">
        <f>AL15/AG15-1</f>
        <v>-7.623188158737404E-2</v>
      </c>
    </row>
    <row r="16" spans="1:61" ht="14.25" customHeight="1" x14ac:dyDescent="0.2">
      <c r="A16" s="12" t="s">
        <v>10</v>
      </c>
      <c r="B16" s="13">
        <v>574162.95597642648</v>
      </c>
      <c r="C16" s="13">
        <v>593128.50336737058</v>
      </c>
      <c r="D16" s="20">
        <v>637884.52286054171</v>
      </c>
      <c r="E16" s="13">
        <v>714398.38707529241</v>
      </c>
      <c r="F16" s="13">
        <v>666218.51607147779</v>
      </c>
      <c r="G16" s="13">
        <v>838094.74835634849</v>
      </c>
      <c r="H16" s="13">
        <v>870464.81250560586</v>
      </c>
      <c r="I16" s="13">
        <v>1017957.3437258394</v>
      </c>
      <c r="J16" s="20">
        <v>1094652.4681904744</v>
      </c>
      <c r="K16" s="13">
        <v>1059309.4945008853</v>
      </c>
      <c r="L16" s="13">
        <v>767444.2062866874</v>
      </c>
      <c r="M16" s="13">
        <v>1436626.3023858699</v>
      </c>
      <c r="N16" s="13">
        <v>994877.79047820403</v>
      </c>
      <c r="O16" s="13">
        <v>1135613.5920676254</v>
      </c>
      <c r="P16" s="13">
        <v>1010108.206532827</v>
      </c>
      <c r="Q16" s="20">
        <v>1008527.4150009291</v>
      </c>
      <c r="R16" s="13">
        <v>931484.01487900107</v>
      </c>
      <c r="S16" s="13">
        <v>947222.43770694674</v>
      </c>
      <c r="T16" s="20">
        <v>708912.4642870836</v>
      </c>
      <c r="U16" s="13">
        <v>1325854.1143970923</v>
      </c>
      <c r="V16" s="13">
        <v>1175325.308415174</v>
      </c>
      <c r="W16" s="13">
        <v>1377397.352967974</v>
      </c>
      <c r="X16" s="20">
        <v>1412503.6796650891</v>
      </c>
      <c r="Y16" s="13">
        <v>1694715.8975530991</v>
      </c>
      <c r="Z16" s="13">
        <v>1738596.7854858371</v>
      </c>
      <c r="AA16" s="13">
        <v>1912242.5907786856</v>
      </c>
      <c r="AB16" s="20">
        <v>1881938.071119085</v>
      </c>
      <c r="AC16" s="13">
        <v>2031823.0805033238</v>
      </c>
      <c r="AD16" s="13">
        <v>2319095.4456522791</v>
      </c>
      <c r="AE16" s="13">
        <v>2396713.0224378086</v>
      </c>
      <c r="AF16" s="20">
        <v>2467936.734979406</v>
      </c>
      <c r="AG16" s="13">
        <v>3673252.7301765415</v>
      </c>
      <c r="AH16" s="13">
        <v>3351086.8496832289</v>
      </c>
      <c r="AI16" s="13">
        <v>3921691.6409455067</v>
      </c>
      <c r="AJ16" s="20">
        <v>3608874.2831850001</v>
      </c>
      <c r="AK16" s="20">
        <v>1714248.2213866999</v>
      </c>
      <c r="AL16" s="41">
        <f>AK16/0.75</f>
        <v>2285664.2951822667</v>
      </c>
      <c r="AM16" s="16">
        <f t="shared" si="1"/>
        <v>4.6575667755682399</v>
      </c>
      <c r="AN16" s="16">
        <f t="shared" si="2"/>
        <v>0.56602051445647783</v>
      </c>
      <c r="AO16" s="16">
        <f t="shared" si="3"/>
        <v>2.5783601214069876</v>
      </c>
      <c r="AP16" s="16">
        <f t="shared" si="4"/>
        <v>4.090719186062354</v>
      </c>
      <c r="AQ16" s="16">
        <f t="shared" si="5"/>
        <v>1.5549485889061048</v>
      </c>
      <c r="AR16" s="16">
        <f t="shared" si="6"/>
        <v>0.91763710962019118</v>
      </c>
      <c r="AS16" s="16">
        <f t="shared" si="7"/>
        <v>0.46230421227354301</v>
      </c>
      <c r="AU16" s="15">
        <f>AK16/E16-1</f>
        <v>1.3995689973555758</v>
      </c>
      <c r="AV16" s="15">
        <f>AK16/K16</f>
        <v>1.6182694767541965</v>
      </c>
      <c r="AW16" s="15">
        <f>AK16/Q16</f>
        <v>1.6997537160505654</v>
      </c>
      <c r="AX16" s="15">
        <f>AK16/U16-1</f>
        <v>0.29293879528082378</v>
      </c>
      <c r="AY16" s="15">
        <f>AK16/Y16-1</f>
        <v>1.1525426687625018E-2</v>
      </c>
      <c r="AZ16" s="15">
        <f>AK16/AC16-1</f>
        <v>-0.156300448677822</v>
      </c>
      <c r="BA16" s="15">
        <f>AK16/AG16-1</f>
        <v>-0.53331601517538085</v>
      </c>
      <c r="BC16" s="35">
        <f>AL16/E16-1</f>
        <v>2.1994253298074344</v>
      </c>
      <c r="BD16" s="35">
        <f>AL16/K16-1</f>
        <v>1.1576926356722619</v>
      </c>
      <c r="BE16" s="35">
        <f>AL16/Q16-1</f>
        <v>1.2663382880674203</v>
      </c>
      <c r="BF16" s="35">
        <f>AL16/U16-1</f>
        <v>0.72391839370776512</v>
      </c>
      <c r="BG16" s="35">
        <f>AL16/Y16-1</f>
        <v>0.34870056891683343</v>
      </c>
      <c r="BH16" s="35">
        <f>AL16/AC16-1</f>
        <v>0.12493273509623748</v>
      </c>
      <c r="BI16" s="35">
        <f>AL16/AG16-1</f>
        <v>-0.37775468690050773</v>
      </c>
    </row>
    <row r="17" spans="1:61" ht="14.25" customHeight="1" x14ac:dyDescent="0.2">
      <c r="B17" s="7" t="s">
        <v>52</v>
      </c>
      <c r="C17" s="7" t="s">
        <v>52</v>
      </c>
      <c r="D17" s="21" t="s">
        <v>52</v>
      </c>
      <c r="E17" s="7" t="s">
        <v>52</v>
      </c>
      <c r="F17" s="7" t="s">
        <v>52</v>
      </c>
      <c r="G17" s="7" t="s">
        <v>52</v>
      </c>
      <c r="H17" s="7" t="s">
        <v>52</v>
      </c>
      <c r="I17" s="7" t="s">
        <v>52</v>
      </c>
      <c r="J17" s="21" t="s">
        <v>52</v>
      </c>
      <c r="K17" s="7" t="s">
        <v>52</v>
      </c>
      <c r="L17" s="7" t="s">
        <v>52</v>
      </c>
      <c r="M17" s="7" t="s">
        <v>52</v>
      </c>
      <c r="N17" s="7" t="s">
        <v>52</v>
      </c>
      <c r="O17" s="7" t="s">
        <v>52</v>
      </c>
      <c r="P17" s="7" t="s">
        <v>52</v>
      </c>
      <c r="Q17" s="21" t="s">
        <v>52</v>
      </c>
      <c r="R17" s="7" t="s">
        <v>52</v>
      </c>
      <c r="S17" s="7" t="s">
        <v>52</v>
      </c>
      <c r="T17" s="21" t="s">
        <v>52</v>
      </c>
      <c r="U17" s="7" t="s">
        <v>52</v>
      </c>
      <c r="V17" s="7" t="s">
        <v>52</v>
      </c>
      <c r="W17" s="7" t="s">
        <v>52</v>
      </c>
      <c r="X17" s="21" t="s">
        <v>52</v>
      </c>
      <c r="Y17" s="7" t="s">
        <v>52</v>
      </c>
      <c r="Z17" s="7" t="s">
        <v>52</v>
      </c>
      <c r="AA17" s="7" t="s">
        <v>52</v>
      </c>
      <c r="AB17" s="21" t="s">
        <v>52</v>
      </c>
      <c r="AC17" s="7" t="s">
        <v>52</v>
      </c>
      <c r="AD17" s="7" t="s">
        <v>52</v>
      </c>
      <c r="AE17" s="7" t="s">
        <v>52</v>
      </c>
      <c r="AF17" s="21" t="s">
        <v>52</v>
      </c>
      <c r="AG17" s="7" t="s">
        <v>52</v>
      </c>
      <c r="AH17" s="7" t="s">
        <v>52</v>
      </c>
      <c r="AI17" s="7" t="s">
        <v>52</v>
      </c>
      <c r="AJ17" s="21" t="s">
        <v>52</v>
      </c>
      <c r="AK17" s="21"/>
      <c r="AL17" s="42"/>
      <c r="AM17" s="16"/>
      <c r="AN17" s="16"/>
      <c r="AO17" s="16"/>
      <c r="AP17" s="16"/>
      <c r="AQ17" s="16"/>
      <c r="AR17" s="16"/>
      <c r="AS17" s="16"/>
      <c r="AU17" s="15"/>
      <c r="AV17" s="15"/>
      <c r="AW17" s="15"/>
      <c r="AX17" s="15"/>
      <c r="AY17" s="15"/>
      <c r="AZ17" s="15"/>
      <c r="BA17" s="15"/>
      <c r="BC17" s="35"/>
      <c r="BD17" s="35"/>
      <c r="BE17" s="35"/>
      <c r="BF17" s="35"/>
      <c r="BG17" s="35"/>
      <c r="BH17" s="35"/>
      <c r="BI17" s="35"/>
    </row>
    <row r="18" spans="1:61" s="34" customFormat="1" ht="14.25" customHeight="1" x14ac:dyDescent="0.2">
      <c r="A18" s="8" t="s">
        <v>11</v>
      </c>
      <c r="B18" s="9">
        <v>10427243.588161211</v>
      </c>
      <c r="C18" s="9">
        <v>11428851.165448062</v>
      </c>
      <c r="D18" s="18">
        <f>SUM(D19:D24)</f>
        <v>11929650.117859021</v>
      </c>
      <c r="E18" s="18">
        <f t="shared" ref="E18:AK18" si="8">SUM(E19:E24)</f>
        <v>12636328.763000185</v>
      </c>
      <c r="F18" s="18">
        <f t="shared" si="8"/>
        <v>13032535.124413388</v>
      </c>
      <c r="G18" s="18">
        <f t="shared" si="8"/>
        <v>13794628.898547661</v>
      </c>
      <c r="H18" s="18">
        <f t="shared" si="8"/>
        <v>14626483.18348488</v>
      </c>
      <c r="I18" s="18">
        <f t="shared" si="8"/>
        <v>15350905.153443659</v>
      </c>
      <c r="J18" s="18">
        <f t="shared" si="8"/>
        <v>16189913.458002549</v>
      </c>
      <c r="K18" s="18">
        <f t="shared" si="8"/>
        <v>17399824.554720405</v>
      </c>
      <c r="L18" s="18">
        <f t="shared" si="8"/>
        <v>18042961.515439928</v>
      </c>
      <c r="M18" s="18">
        <f t="shared" si="8"/>
        <v>18916998.563637886</v>
      </c>
      <c r="N18" s="18">
        <f t="shared" si="8"/>
        <v>19683044.90297702</v>
      </c>
      <c r="O18" s="18">
        <f t="shared" si="8"/>
        <v>20107863.876235109</v>
      </c>
      <c r="P18" s="18">
        <f t="shared" si="8"/>
        <v>21045800.23133114</v>
      </c>
      <c r="Q18" s="18">
        <f t="shared" si="8"/>
        <v>22256661.449971925</v>
      </c>
      <c r="R18" s="18">
        <f t="shared" si="8"/>
        <v>23610320.13635423</v>
      </c>
      <c r="S18" s="18">
        <f t="shared" si="8"/>
        <v>25549200.556550182</v>
      </c>
      <c r="T18" s="18">
        <f t="shared" si="8"/>
        <v>27881972.910419147</v>
      </c>
      <c r="U18" s="18">
        <f t="shared" si="8"/>
        <v>32022033.182513554</v>
      </c>
      <c r="V18" s="18">
        <f t="shared" si="8"/>
        <v>34483466.651314214</v>
      </c>
      <c r="W18" s="18">
        <f t="shared" si="8"/>
        <v>34855257.101027019</v>
      </c>
      <c r="X18" s="18">
        <f t="shared" si="8"/>
        <v>37170991.744276226</v>
      </c>
      <c r="Y18" s="18">
        <f t="shared" si="8"/>
        <v>39599760.32811825</v>
      </c>
      <c r="Z18" s="18">
        <f t="shared" si="8"/>
        <v>41930938.153986931</v>
      </c>
      <c r="AA18" s="18">
        <f t="shared" si="8"/>
        <v>44912157.607342497</v>
      </c>
      <c r="AB18" s="18">
        <f t="shared" si="8"/>
        <v>47460941.905730717</v>
      </c>
      <c r="AC18" s="18">
        <f t="shared" si="8"/>
        <v>50499172.119094536</v>
      </c>
      <c r="AD18" s="18">
        <f t="shared" si="8"/>
        <v>52487681.157816865</v>
      </c>
      <c r="AE18" s="18">
        <f t="shared" si="8"/>
        <v>54708874.02819103</v>
      </c>
      <c r="AF18" s="18">
        <f t="shared" si="8"/>
        <v>62599747.966896228</v>
      </c>
      <c r="AG18" s="18">
        <f t="shared" si="8"/>
        <v>85405888.892859876</v>
      </c>
      <c r="AH18" s="18">
        <f t="shared" si="8"/>
        <v>63046491.909839123</v>
      </c>
      <c r="AI18" s="18">
        <f t="shared" si="8"/>
        <v>64068636.230135612</v>
      </c>
      <c r="AJ18" s="18">
        <f t="shared" si="8"/>
        <v>66390289.835668005</v>
      </c>
      <c r="AK18" s="18">
        <f t="shared" si="8"/>
        <v>52675505.503183998</v>
      </c>
      <c r="AL18" s="43">
        <f>AK18/0.75</f>
        <v>70234007.337578669</v>
      </c>
      <c r="AM18" s="16">
        <f t="shared" si="1"/>
        <v>4.5651497889514694</v>
      </c>
      <c r="AN18" s="16">
        <f t="shared" si="2"/>
        <v>2.253600190008854</v>
      </c>
      <c r="AO18" s="16">
        <f t="shared" si="3"/>
        <v>1.9829401855664095</v>
      </c>
      <c r="AP18" s="16">
        <f t="shared" si="4"/>
        <v>1.3811187984785245</v>
      </c>
      <c r="AQ18" s="16">
        <f t="shared" si="5"/>
        <v>0.78607797963558812</v>
      </c>
      <c r="AR18" s="16">
        <f t="shared" si="6"/>
        <v>0.39884054487447185</v>
      </c>
      <c r="AS18" s="16">
        <f t="shared" si="7"/>
        <v>6.0552030828882497E-2</v>
      </c>
      <c r="AT18" s="4"/>
      <c r="AU18" s="15">
        <f>AK18/E18-1</f>
        <v>3.1685766879871444</v>
      </c>
      <c r="AV18" s="15">
        <f>AK18/K18</f>
        <v>3.0273584275246983</v>
      </c>
      <c r="AW18" s="15">
        <f>AK18/Q18</f>
        <v>2.3667298719346088</v>
      </c>
      <c r="AX18" s="15">
        <f>AK18/U18-1</f>
        <v>0.64497691957763625</v>
      </c>
      <c r="AY18" s="15">
        <f>AK18/Y18-1</f>
        <v>0.33019758369045404</v>
      </c>
      <c r="AZ18" s="15">
        <f>AK18/AC18-1</f>
        <v>4.3096417084955707E-2</v>
      </c>
      <c r="BA18" s="15">
        <f>AK18/AG18-1</f>
        <v>-0.38323333219721589</v>
      </c>
      <c r="BC18" s="35">
        <f>AL18/E18-1</f>
        <v>4.5581022506495259</v>
      </c>
      <c r="BD18" s="35">
        <f>AL18/K18-1</f>
        <v>3.0364779033662641</v>
      </c>
      <c r="BE18" s="35">
        <f>AL18/Q18-1</f>
        <v>2.1556398292461454</v>
      </c>
      <c r="BF18" s="35">
        <f>AL18/U18-1</f>
        <v>1.1933025594368485</v>
      </c>
      <c r="BG18" s="35">
        <f>AL18/Y18-1</f>
        <v>0.7735967782539388</v>
      </c>
      <c r="BH18" s="35">
        <f>AL18/AC18-1</f>
        <v>0.39079522277994094</v>
      </c>
      <c r="BI18" s="35">
        <f>AL18/AG18-1</f>
        <v>-0.17764444292962112</v>
      </c>
    </row>
    <row r="19" spans="1:61" ht="14.25" customHeight="1" x14ac:dyDescent="0.2">
      <c r="A19" s="10" t="s">
        <v>12</v>
      </c>
      <c r="B19" s="11">
        <v>2002583.441950216</v>
      </c>
      <c r="C19" s="11">
        <v>2193488.2237527012</v>
      </c>
      <c r="D19" s="19">
        <v>2413527.843915096</v>
      </c>
      <c r="E19" s="11">
        <v>2676608.8218744667</v>
      </c>
      <c r="F19" s="11">
        <v>2875009.409325893</v>
      </c>
      <c r="G19" s="11">
        <v>3110909.7746421834</v>
      </c>
      <c r="H19" s="11">
        <v>3358463.9083373104</v>
      </c>
      <c r="I19" s="11">
        <v>3616769.1495618471</v>
      </c>
      <c r="J19" s="19">
        <v>3871822.9086379907</v>
      </c>
      <c r="K19" s="11">
        <v>4135032.8085055528</v>
      </c>
      <c r="L19" s="11">
        <v>4303491.5578451324</v>
      </c>
      <c r="M19" s="11">
        <v>4420178.1756113106</v>
      </c>
      <c r="N19" s="11">
        <v>4584911.0409455337</v>
      </c>
      <c r="O19" s="11">
        <v>4723859.7898283126</v>
      </c>
      <c r="P19" s="11">
        <v>5049931.0679152347</v>
      </c>
      <c r="Q19" s="19">
        <v>5360276.8155646259</v>
      </c>
      <c r="R19" s="11">
        <v>5684509.8176552514</v>
      </c>
      <c r="S19" s="11">
        <v>6130524.689668064</v>
      </c>
      <c r="T19" s="19">
        <v>6431908.5319817057</v>
      </c>
      <c r="U19" s="11">
        <v>7526443.7017476037</v>
      </c>
      <c r="V19" s="11">
        <v>8214032.0443890169</v>
      </c>
      <c r="W19" s="11">
        <v>8438583.8109567016</v>
      </c>
      <c r="X19" s="19">
        <v>8958338.5471504908</v>
      </c>
      <c r="Y19" s="11">
        <v>9589231.6259450093</v>
      </c>
      <c r="Z19" s="11">
        <v>10146860.313409869</v>
      </c>
      <c r="AA19" s="11">
        <v>10766153.098602848</v>
      </c>
      <c r="AB19" s="19">
        <v>11405360.061958425</v>
      </c>
      <c r="AC19" s="11">
        <v>12078127.03314266</v>
      </c>
      <c r="AD19" s="11">
        <v>12709215.78710922</v>
      </c>
      <c r="AE19" s="11">
        <v>13179562.535749182</v>
      </c>
      <c r="AF19" s="19">
        <v>13850459.157452697</v>
      </c>
      <c r="AG19" s="11">
        <v>14554199.856864637</v>
      </c>
      <c r="AH19" s="11">
        <v>13780387.970477635</v>
      </c>
      <c r="AI19" s="11">
        <v>14342989.917833436</v>
      </c>
      <c r="AJ19" s="19">
        <v>15195344.459970001</v>
      </c>
      <c r="AK19" s="19">
        <v>12841692.458300002</v>
      </c>
      <c r="AL19" s="40">
        <f>AK19/0.75</f>
        <v>17122256.611066669</v>
      </c>
      <c r="AM19" s="16">
        <f t="shared" si="1"/>
        <v>5.2959060108960356</v>
      </c>
      <c r="AN19" s="16">
        <f t="shared" si="2"/>
        <v>2.3167044984548077</v>
      </c>
      <c r="AO19" s="16">
        <f t="shared" si="3"/>
        <v>1.83480592193435</v>
      </c>
      <c r="AP19" s="16">
        <f t="shared" si="4"/>
        <v>1.3624938670090563</v>
      </c>
      <c r="AQ19" s="16">
        <f t="shared" si="5"/>
        <v>0.69622351064231713</v>
      </c>
      <c r="AR19" s="16">
        <f t="shared" si="6"/>
        <v>0.3322985313416571</v>
      </c>
      <c r="AS19" s="16">
        <f t="shared" si="7"/>
        <v>9.7100412862027419E-2</v>
      </c>
      <c r="AU19" s="15">
        <f>AK19/E19-1</f>
        <v>3.7977471916523031</v>
      </c>
      <c r="AV19" s="15">
        <f>AK19/K19</f>
        <v>3.105584176233207</v>
      </c>
      <c r="AW19" s="15">
        <f>AK19/Q19</f>
        <v>2.3957144192649906</v>
      </c>
      <c r="AX19" s="15">
        <f>AK19/U19-1</f>
        <v>0.70620986048407208</v>
      </c>
      <c r="AY19" s="15">
        <f>AK19/Y19-1</f>
        <v>0.33917846176069033</v>
      </c>
      <c r="AZ19" s="15">
        <f>AK19/AC19-1</f>
        <v>6.3218860263855481E-2</v>
      </c>
      <c r="BA19" s="15">
        <f>AK19/AG19-1</f>
        <v>-0.11766413924547792</v>
      </c>
      <c r="BC19" s="35">
        <f>AL19/E19-1</f>
        <v>5.3969962555364042</v>
      </c>
      <c r="BD19" s="35">
        <f>AL19/K19-1</f>
        <v>3.1407789016442758</v>
      </c>
      <c r="BE19" s="35">
        <f>AL19/Q19-1</f>
        <v>2.1942858923533213</v>
      </c>
      <c r="BF19" s="35">
        <f>AL19/U19-1</f>
        <v>1.2749464806454296</v>
      </c>
      <c r="BG19" s="35">
        <f>AL19/Y19-1</f>
        <v>0.78557128234758733</v>
      </c>
      <c r="BH19" s="35">
        <f>AL19/AC19-1</f>
        <v>0.41762514701847397</v>
      </c>
      <c r="BI19" s="35">
        <f>AL19/AG19-1</f>
        <v>0.17644781433936285</v>
      </c>
    </row>
    <row r="20" spans="1:61" ht="14.25" customHeight="1" x14ac:dyDescent="0.2">
      <c r="A20" s="10" t="s">
        <v>13</v>
      </c>
      <c r="B20" s="11">
        <v>1062467.2682222079</v>
      </c>
      <c r="C20" s="11">
        <v>1183967.3122875863</v>
      </c>
      <c r="D20" s="19">
        <v>1271235.3839263045</v>
      </c>
      <c r="E20" s="11">
        <v>1312828.6375328568</v>
      </c>
      <c r="F20" s="11">
        <v>1354572.8414048483</v>
      </c>
      <c r="G20" s="11">
        <v>1413994.480995286</v>
      </c>
      <c r="H20" s="11">
        <v>1494544.4947981543</v>
      </c>
      <c r="I20" s="11">
        <v>1553612.7504052741</v>
      </c>
      <c r="J20" s="19">
        <v>1643743.085564848</v>
      </c>
      <c r="K20" s="11">
        <v>1451817.950042723</v>
      </c>
      <c r="L20" s="11">
        <v>1538176.8473216984</v>
      </c>
      <c r="M20" s="11">
        <v>1568940.5674852519</v>
      </c>
      <c r="N20" s="11">
        <v>1627746.6275918565</v>
      </c>
      <c r="O20" s="11">
        <v>1692033.0789786072</v>
      </c>
      <c r="P20" s="11">
        <v>1762633.5654876479</v>
      </c>
      <c r="Q20" s="19">
        <v>2105256.744782344</v>
      </c>
      <c r="R20" s="11">
        <v>2323947.9753179578</v>
      </c>
      <c r="S20" s="11">
        <v>2621210.5887938519</v>
      </c>
      <c r="T20" s="19">
        <v>2832541.7617752231</v>
      </c>
      <c r="U20" s="11">
        <v>3299115.5295653748</v>
      </c>
      <c r="V20" s="11">
        <v>3354060.2702182736</v>
      </c>
      <c r="W20" s="11">
        <v>3440304.7764332937</v>
      </c>
      <c r="X20" s="19">
        <v>3661512.5753250602</v>
      </c>
      <c r="Y20" s="11">
        <v>3935842.363358431</v>
      </c>
      <c r="Z20" s="11">
        <v>4263820.6513797017</v>
      </c>
      <c r="AA20" s="11">
        <v>4589758.6831535781</v>
      </c>
      <c r="AB20" s="19">
        <v>4701395.7020418774</v>
      </c>
      <c r="AC20" s="11">
        <v>4942410.2834367668</v>
      </c>
      <c r="AD20" s="11">
        <v>5055159.2869560122</v>
      </c>
      <c r="AE20" s="11">
        <v>5197499.2166833328</v>
      </c>
      <c r="AF20" s="19">
        <v>5701127.839856321</v>
      </c>
      <c r="AG20" s="11">
        <v>5973466.9968946148</v>
      </c>
      <c r="AH20" s="11">
        <v>5796853.1755379783</v>
      </c>
      <c r="AI20" s="11">
        <v>5675888.3396815741</v>
      </c>
      <c r="AJ20" s="19">
        <v>6031817.8625000007</v>
      </c>
      <c r="AK20" s="19">
        <v>5175609.7679899996</v>
      </c>
      <c r="AL20" s="40">
        <f>AK20/0.75</f>
        <v>6900813.0239866665</v>
      </c>
      <c r="AM20" s="16">
        <f t="shared" si="1"/>
        <v>3.7448473656155521</v>
      </c>
      <c r="AN20" s="16">
        <f t="shared" si="2"/>
        <v>2.1486731797940783</v>
      </c>
      <c r="AO20" s="16">
        <f t="shared" si="3"/>
        <v>1.8651222125041151</v>
      </c>
      <c r="AP20" s="16">
        <f t="shared" si="4"/>
        <v>1.1294718206448309</v>
      </c>
      <c r="AQ20" s="16">
        <f t="shared" si="5"/>
        <v>0.64735686097282086</v>
      </c>
      <c r="AR20" s="16">
        <f t="shared" si="6"/>
        <v>0.28298451029771932</v>
      </c>
      <c r="AS20" s="16">
        <f t="shared" si="7"/>
        <v>5.8004316326997873E-2</v>
      </c>
      <c r="AU20" s="15">
        <f>AK20/E20-1</f>
        <v>2.9423346048546777</v>
      </c>
      <c r="AV20" s="15">
        <f>AK20/K20</f>
        <v>3.5649165019882112</v>
      </c>
      <c r="AW20" s="15">
        <f>AK20/Q20</f>
        <v>2.4584221287105246</v>
      </c>
      <c r="AX20" s="15">
        <f>AK20/U20-1</f>
        <v>0.56878706477788432</v>
      </c>
      <c r="AY20" s="15">
        <f>AK20/Y20-1</f>
        <v>0.31499417155866039</v>
      </c>
      <c r="AZ20" s="15">
        <f>AK20/AC20-1</f>
        <v>4.7183352085265362E-2</v>
      </c>
      <c r="BA20" s="15">
        <f>AK20/AG20-1</f>
        <v>-0.13356685980175198</v>
      </c>
      <c r="BC20" s="35">
        <f>AL20/E20-1</f>
        <v>4.2564461398062372</v>
      </c>
      <c r="BD20" s="35">
        <f>AL20/K20-1</f>
        <v>3.7532220026509489</v>
      </c>
      <c r="BE20" s="35">
        <f>AL20/Q20-1</f>
        <v>2.2778961716140329</v>
      </c>
      <c r="BF20" s="35">
        <f>AL20/U20-1</f>
        <v>1.0917160863705124</v>
      </c>
      <c r="BG20" s="35">
        <f>AL20/Y20-1</f>
        <v>0.75332556207821377</v>
      </c>
      <c r="BH20" s="35">
        <f>AL20/AC20-1</f>
        <v>0.39624446944702041</v>
      </c>
      <c r="BI20" s="35">
        <f>AL20/AG20-1</f>
        <v>0.15524418693099751</v>
      </c>
    </row>
    <row r="21" spans="1:61" ht="14.25" customHeight="1" x14ac:dyDescent="0.2">
      <c r="A21" s="10" t="s">
        <v>14</v>
      </c>
      <c r="B21" s="11">
        <v>1833785.7884020603</v>
      </c>
      <c r="C21" s="11">
        <v>1939571.361926418</v>
      </c>
      <c r="D21" s="45">
        <v>1665714.7100175323</v>
      </c>
      <c r="E21" s="46">
        <v>1625253.4230453898</v>
      </c>
      <c r="F21" s="46">
        <v>1538802.2880142452</v>
      </c>
      <c r="G21" s="46">
        <v>1459380.3685494256</v>
      </c>
      <c r="H21" s="46">
        <v>1254775.6746634783</v>
      </c>
      <c r="I21" s="46">
        <v>1176167.2486137166</v>
      </c>
      <c r="J21" s="45">
        <v>1156833.0221058277</v>
      </c>
      <c r="K21" s="46">
        <v>1178985.225104182</v>
      </c>
      <c r="L21" s="46">
        <v>1199269.6490763163</v>
      </c>
      <c r="M21" s="46">
        <v>1219048.6071067029</v>
      </c>
      <c r="N21" s="46">
        <v>1236401.7388295003</v>
      </c>
      <c r="O21" s="46">
        <v>1301565.441860223</v>
      </c>
      <c r="P21" s="46">
        <v>1230849.6221007963</v>
      </c>
      <c r="Q21" s="45">
        <v>1183892.1972616499</v>
      </c>
      <c r="R21" s="46">
        <v>1106683.4515169356</v>
      </c>
      <c r="S21" s="46">
        <v>1028186.6935802621</v>
      </c>
      <c r="T21" s="45">
        <v>797725.00716234499</v>
      </c>
      <c r="U21" s="46">
        <v>849858.76551855134</v>
      </c>
      <c r="V21" s="46">
        <v>946847.83453756943</v>
      </c>
      <c r="W21" s="46">
        <v>1152292.848989781</v>
      </c>
      <c r="X21" s="45">
        <v>1265576.7521118554</v>
      </c>
      <c r="Y21" s="46">
        <v>1301048.9597876146</v>
      </c>
      <c r="Z21" s="46">
        <v>1415135.6121115633</v>
      </c>
      <c r="AA21" s="46">
        <v>1571491.8898807981</v>
      </c>
      <c r="AB21" s="45">
        <v>1820473.5684624265</v>
      </c>
      <c r="AC21" s="46">
        <v>2054303.8346983478</v>
      </c>
      <c r="AD21" s="46">
        <v>2217853.7542041708</v>
      </c>
      <c r="AE21" s="46">
        <v>2434020.8300892673</v>
      </c>
      <c r="AF21" s="45">
        <v>2527378.2160613588</v>
      </c>
      <c r="AG21" s="46">
        <v>2568786.795071864</v>
      </c>
      <c r="AH21" s="46">
        <v>2951417.3637321247</v>
      </c>
      <c r="AI21" s="46">
        <v>3089299.745531295</v>
      </c>
      <c r="AJ21" s="45">
        <v>3769789.8142930004</v>
      </c>
      <c r="AK21" s="45">
        <v>3426842.3450639998</v>
      </c>
      <c r="AL21" s="47">
        <f>AK21/0.75</f>
        <v>4569123.1267519994</v>
      </c>
      <c r="AM21" s="16">
        <f t="shared" si="1"/>
        <v>1.2631665504432759</v>
      </c>
      <c r="AN21" s="16">
        <f t="shared" si="2"/>
        <v>1.9622618645740131</v>
      </c>
      <c r="AO21" s="16">
        <f t="shared" si="3"/>
        <v>2.1842340231758839</v>
      </c>
      <c r="AP21" s="16">
        <f t="shared" si="4"/>
        <v>3.7256758663023968</v>
      </c>
      <c r="AQ21" s="16">
        <f t="shared" si="5"/>
        <v>1.9787129133040642</v>
      </c>
      <c r="AR21" s="16">
        <f t="shared" si="6"/>
        <v>1.0707742642355242</v>
      </c>
      <c r="AS21" s="16">
        <f t="shared" si="7"/>
        <v>0.49158119284885005</v>
      </c>
      <c r="AU21" s="15">
        <f>AK21/E21-1</f>
        <v>1.1084972327840439</v>
      </c>
      <c r="AV21" s="15">
        <f>AK21/K21</f>
        <v>2.9066032992577866</v>
      </c>
      <c r="AW21" s="15">
        <f>AK21/Q21</f>
        <v>2.8945560693704273</v>
      </c>
      <c r="AX21" s="15">
        <f>AK21/U21-1</f>
        <v>3.032249220813851</v>
      </c>
      <c r="AY21" s="15">
        <f>AK21/Y21-1</f>
        <v>1.6339072940217432</v>
      </c>
      <c r="AZ21" s="15">
        <f>AK21/AC21-1</f>
        <v>0.66812829104570803</v>
      </c>
      <c r="BA21" s="15">
        <f>AK21/AG21-1</f>
        <v>0.3340314391362833</v>
      </c>
      <c r="BC21" s="35">
        <f>AL21/E21-1</f>
        <v>1.8113296437120585</v>
      </c>
      <c r="BD21" s="35">
        <f>AL21/K21-1</f>
        <v>2.8754710656770488</v>
      </c>
      <c r="BE21" s="35">
        <f>AL21/Q21-1</f>
        <v>2.8594080924939029</v>
      </c>
      <c r="BF21" s="35">
        <f>AL21/U21-1</f>
        <v>4.3763322944184671</v>
      </c>
      <c r="BG21" s="35">
        <f>AL21/Y21-1</f>
        <v>2.5118763920289906</v>
      </c>
      <c r="BH21" s="35">
        <f>AL21/AC21-1</f>
        <v>1.2241710547276106</v>
      </c>
      <c r="BI21" s="35">
        <f>AL21/AG21-1</f>
        <v>0.7787085855150444</v>
      </c>
    </row>
    <row r="22" spans="1:61" ht="14.25" customHeight="1" x14ac:dyDescent="0.2">
      <c r="A22" s="10" t="s">
        <v>15</v>
      </c>
      <c r="B22" s="11">
        <v>2282559.0899461778</v>
      </c>
      <c r="C22" s="11">
        <v>2693110.2926928694</v>
      </c>
      <c r="D22" s="19">
        <v>2974022.9291052469</v>
      </c>
      <c r="E22" s="11">
        <v>3174212.7104672762</v>
      </c>
      <c r="F22" s="11">
        <v>3328271.7457829565</v>
      </c>
      <c r="G22" s="11">
        <v>3726363.9318623273</v>
      </c>
      <c r="H22" s="11">
        <v>4085464.2914944827</v>
      </c>
      <c r="I22" s="11">
        <v>4398866.3832095237</v>
      </c>
      <c r="J22" s="19">
        <v>4566403.0911533497</v>
      </c>
      <c r="K22" s="11">
        <v>5282298.1481799334</v>
      </c>
      <c r="L22" s="11">
        <v>5348780.6732867314</v>
      </c>
      <c r="M22" s="11">
        <v>5836887.4827298112</v>
      </c>
      <c r="N22" s="11">
        <v>6166158.7633975642</v>
      </c>
      <c r="O22" s="11">
        <v>6208644.2862024345</v>
      </c>
      <c r="P22" s="11">
        <v>6581210.270027603</v>
      </c>
      <c r="Q22" s="19">
        <v>7024325.9712828137</v>
      </c>
      <c r="R22" s="11">
        <v>7579946.3575342409</v>
      </c>
      <c r="S22" s="11">
        <v>8654143.97869296</v>
      </c>
      <c r="T22" s="19">
        <v>10355408.099467091</v>
      </c>
      <c r="U22" s="11">
        <v>12096121.710827732</v>
      </c>
      <c r="V22" s="11">
        <v>13134341.702094285</v>
      </c>
      <c r="W22" s="11">
        <v>12968437.07024529</v>
      </c>
      <c r="X22" s="19">
        <v>14275157.565764282</v>
      </c>
      <c r="Y22" s="11">
        <v>15657018.922518445</v>
      </c>
      <c r="Z22" s="11">
        <v>16658528.483232535</v>
      </c>
      <c r="AA22" s="11">
        <v>18195064.229298413</v>
      </c>
      <c r="AB22" s="19">
        <v>19751117.806603663</v>
      </c>
      <c r="AC22" s="11">
        <v>21120563.462915577</v>
      </c>
      <c r="AD22" s="11">
        <v>21955386.836011838</v>
      </c>
      <c r="AE22" s="11">
        <v>23241598.857813429</v>
      </c>
      <c r="AF22" s="19">
        <v>28847936.547627795</v>
      </c>
      <c r="AG22" s="11">
        <v>50510856.629220098</v>
      </c>
      <c r="AH22" s="11">
        <v>27488068.890843786</v>
      </c>
      <c r="AI22" s="11">
        <v>26008990.263543669</v>
      </c>
      <c r="AJ22" s="19">
        <v>26056874.898400001</v>
      </c>
      <c r="AK22" s="19">
        <v>19422585.258559998</v>
      </c>
      <c r="AL22" s="40">
        <f>AK22/0.75</f>
        <v>25896780.344746664</v>
      </c>
      <c r="AM22" s="16">
        <f t="shared" si="1"/>
        <v>7.7614909230842315</v>
      </c>
      <c r="AN22" s="16">
        <f t="shared" si="2"/>
        <v>3.2533663522145124</v>
      </c>
      <c r="AO22" s="16">
        <f t="shared" si="3"/>
        <v>2.7095196044327907</v>
      </c>
      <c r="AP22" s="16">
        <f t="shared" si="4"/>
        <v>1.5162576547553868</v>
      </c>
      <c r="AQ22" s="16">
        <f t="shared" si="5"/>
        <v>0.82533010780150606</v>
      </c>
      <c r="AR22" s="16">
        <f t="shared" si="6"/>
        <v>0.31926077063284231</v>
      </c>
      <c r="AS22" s="16">
        <f t="shared" si="7"/>
        <v>-9.6750824608192176E-2</v>
      </c>
      <c r="AU22" s="15">
        <f>AK22/E22-1</f>
        <v>5.1188669538472098</v>
      </c>
      <c r="AV22" s="15">
        <f>AK22/K22</f>
        <v>3.6769195364809608</v>
      </c>
      <c r="AW22" s="15">
        <f>AK22/Q22</f>
        <v>2.7650461180139336</v>
      </c>
      <c r="AX22" s="15">
        <f>AK22/U22-1</f>
        <v>0.60568698983692015</v>
      </c>
      <c r="AY22" s="15">
        <f>AK22/Y22-1</f>
        <v>0.24050340327722219</v>
      </c>
      <c r="AZ22" s="15">
        <f>AK22/AC22-1</f>
        <v>-8.0394550426505673E-2</v>
      </c>
      <c r="BA22" s="15">
        <f>AK22/AG22-1</f>
        <v>-0.61547701712656755</v>
      </c>
      <c r="BC22" s="35">
        <f>AL22/E22-1</f>
        <v>7.1584892717962809</v>
      </c>
      <c r="BD22" s="35">
        <f>AL22/K22-1</f>
        <v>3.9025593819746147</v>
      </c>
      <c r="BE22" s="35">
        <f>AL22/Q22-1</f>
        <v>2.6867281573519115</v>
      </c>
      <c r="BF22" s="35">
        <f>AL22/U22-1</f>
        <v>1.1409159864492269</v>
      </c>
      <c r="BG22" s="35">
        <f>AL22/Y22-1</f>
        <v>0.65400453770296285</v>
      </c>
      <c r="BH22" s="35">
        <f>AL22/AC22-1</f>
        <v>0.22614059943132592</v>
      </c>
      <c r="BI22" s="35">
        <f>AL22/AG22-1</f>
        <v>-0.48730268950209021</v>
      </c>
    </row>
    <row r="23" spans="1:61" ht="14.25" customHeight="1" x14ac:dyDescent="0.2">
      <c r="A23" s="10" t="s">
        <v>16</v>
      </c>
      <c r="B23" s="11">
        <v>3182234.4688814632</v>
      </c>
      <c r="C23" s="11">
        <v>3345878.2573959422</v>
      </c>
      <c r="D23" s="19">
        <v>3525767.8778649895</v>
      </c>
      <c r="E23" s="11">
        <v>3732863.912930348</v>
      </c>
      <c r="F23" s="11">
        <v>3834645.2134039719</v>
      </c>
      <c r="G23" s="11">
        <v>3999683.823875302</v>
      </c>
      <c r="H23" s="11">
        <v>4310358.0011858633</v>
      </c>
      <c r="I23" s="11">
        <v>4470129.8931398699</v>
      </c>
      <c r="J23" s="19">
        <v>4780260.8854917809</v>
      </c>
      <c r="K23" s="11">
        <v>5209252.4582773857</v>
      </c>
      <c r="L23" s="11">
        <v>5488044.3120433725</v>
      </c>
      <c r="M23" s="11">
        <v>5682609.6196822124</v>
      </c>
      <c r="N23" s="11">
        <v>5859824.0310463458</v>
      </c>
      <c r="O23" s="11">
        <v>5998564.3964036638</v>
      </c>
      <c r="P23" s="11">
        <v>6250425.0702281175</v>
      </c>
      <c r="Q23" s="19">
        <v>6548452.9537445223</v>
      </c>
      <c r="R23" s="11">
        <v>6892139.8805278046</v>
      </c>
      <c r="S23" s="11">
        <v>7081788.8570006108</v>
      </c>
      <c r="T23" s="19">
        <v>7410256.3953469805</v>
      </c>
      <c r="U23" s="11">
        <v>8207436.0271395221</v>
      </c>
      <c r="V23" s="11">
        <v>8770789.9014647752</v>
      </c>
      <c r="W23" s="11">
        <v>8786410.9256551955</v>
      </c>
      <c r="X23" s="19">
        <v>8913921.8560656141</v>
      </c>
      <c r="Y23" s="11">
        <v>9071983.4900361579</v>
      </c>
      <c r="Z23" s="11">
        <v>9384957.5374611095</v>
      </c>
      <c r="AA23" s="11">
        <v>9700007.7942189407</v>
      </c>
      <c r="AB23" s="19">
        <v>9686046.87696914</v>
      </c>
      <c r="AC23" s="11">
        <v>10186606.598306108</v>
      </c>
      <c r="AD23" s="11">
        <v>10406652.384400163</v>
      </c>
      <c r="AE23" s="11">
        <v>10521205.210718652</v>
      </c>
      <c r="AF23" s="19">
        <v>11522871.996094497</v>
      </c>
      <c r="AG23" s="11">
        <v>11607308.430111084</v>
      </c>
      <c r="AH23" s="11">
        <v>12721813.089518681</v>
      </c>
      <c r="AI23" s="11">
        <v>14723875.152422702</v>
      </c>
      <c r="AJ23" s="19">
        <v>14994621.048325</v>
      </c>
      <c r="AK23" s="19">
        <v>11603227.89566</v>
      </c>
      <c r="AL23" s="40">
        <f>AK23/0.75</f>
        <v>15470970.527546667</v>
      </c>
      <c r="AM23" s="16">
        <f t="shared" si="1"/>
        <v>3.2528667705160768</v>
      </c>
      <c r="AN23" s="16">
        <f t="shared" si="2"/>
        <v>1.4273210549817699</v>
      </c>
      <c r="AO23" s="16">
        <f t="shared" si="3"/>
        <v>1.289795949400661</v>
      </c>
      <c r="AP23" s="16">
        <f t="shared" si="4"/>
        <v>1.0234955780666866</v>
      </c>
      <c r="AQ23" s="16">
        <f t="shared" si="5"/>
        <v>0.68215756099787672</v>
      </c>
      <c r="AR23" s="16">
        <f t="shared" si="6"/>
        <v>0.54806405944392522</v>
      </c>
      <c r="AS23" s="16">
        <f t="shared" si="7"/>
        <v>0.30129199156314512</v>
      </c>
      <c r="AU23" s="15">
        <f>AK23/E23-1</f>
        <v>2.1083983146203984</v>
      </c>
      <c r="AV23" s="15">
        <f>AK23/K23</f>
        <v>2.2274266775500062</v>
      </c>
      <c r="AW23" s="15">
        <f>AK23/Q23</f>
        <v>1.7719036813153046</v>
      </c>
      <c r="AX23" s="15">
        <f>AK23/U23-1</f>
        <v>0.41374576144018849</v>
      </c>
      <c r="AY23" s="15">
        <f>AK23/Y23-1</f>
        <v>0.27901774825802206</v>
      </c>
      <c r="AZ23" s="15">
        <f>AK23/AC23-1</f>
        <v>0.13906704687991556</v>
      </c>
      <c r="BA23" s="15">
        <f>AK23/AG23-1</f>
        <v>-3.5154872257026071E-4</v>
      </c>
      <c r="BC23" s="35">
        <f>AL23/E23-1</f>
        <v>3.1445310861605318</v>
      </c>
      <c r="BD23" s="35">
        <f>AL23/K23-1</f>
        <v>1.9699022367333416</v>
      </c>
      <c r="BE23" s="35">
        <f>AL23/Q23-1</f>
        <v>1.3625382417537395</v>
      </c>
      <c r="BF23" s="35">
        <f>AL23/U23-1</f>
        <v>0.88499434858691806</v>
      </c>
      <c r="BG23" s="35">
        <f>AL23/Y23-1</f>
        <v>0.70535699767736282</v>
      </c>
      <c r="BH23" s="35">
        <f>AL23/AC23-1</f>
        <v>0.51875606250655393</v>
      </c>
      <c r="BI23" s="35">
        <f>AL23/AG23-1</f>
        <v>0.33286460170323973</v>
      </c>
    </row>
    <row r="24" spans="1:61" ht="14.25" customHeight="1" x14ac:dyDescent="0.2">
      <c r="A24" s="10" t="s">
        <v>17</v>
      </c>
      <c r="B24" s="11">
        <v>63613.530759085836</v>
      </c>
      <c r="C24" s="11">
        <v>72835.717392545965</v>
      </c>
      <c r="D24" s="19">
        <v>79381.373029850613</v>
      </c>
      <c r="E24" s="11">
        <v>114561.25714984759</v>
      </c>
      <c r="F24" s="11">
        <v>101233.62648147265</v>
      </c>
      <c r="G24" s="11">
        <v>84296.518623134223</v>
      </c>
      <c r="H24" s="11">
        <v>122876.81300559016</v>
      </c>
      <c r="I24" s="11">
        <v>135359.72851342824</v>
      </c>
      <c r="J24" s="19">
        <v>170850.46504875034</v>
      </c>
      <c r="K24" s="11">
        <v>142437.96461062977</v>
      </c>
      <c r="L24" s="11">
        <v>165198.47586667392</v>
      </c>
      <c r="M24" s="11">
        <v>189334.11102259974</v>
      </c>
      <c r="N24" s="11">
        <v>208002.70116622184</v>
      </c>
      <c r="O24" s="11">
        <v>183196.8829618693</v>
      </c>
      <c r="P24" s="11">
        <v>170750.63557174033</v>
      </c>
      <c r="Q24" s="19">
        <v>34456.767335970995</v>
      </c>
      <c r="R24" s="11">
        <v>23092.653802039447</v>
      </c>
      <c r="S24" s="11">
        <v>33345.748814435363</v>
      </c>
      <c r="T24" s="19">
        <v>54133.114685803936</v>
      </c>
      <c r="U24" s="11">
        <v>43057.447714769842</v>
      </c>
      <c r="V24" s="11">
        <v>63394.898610297387</v>
      </c>
      <c r="W24" s="11">
        <v>69227.668746764306</v>
      </c>
      <c r="X24" s="19">
        <v>96484.447858920728</v>
      </c>
      <c r="Y24" s="11">
        <v>44634.96647258669</v>
      </c>
      <c r="Z24" s="11">
        <v>61635.556392154729</v>
      </c>
      <c r="AA24" s="11">
        <v>89681.912187918671</v>
      </c>
      <c r="AB24" s="19">
        <v>96547.889695190097</v>
      </c>
      <c r="AC24" s="11">
        <v>117160.90659507782</v>
      </c>
      <c r="AD24" s="11">
        <v>143413.10913547029</v>
      </c>
      <c r="AE24" s="11">
        <v>134987.37713716103</v>
      </c>
      <c r="AF24" s="19">
        <v>149974.20980356258</v>
      </c>
      <c r="AG24" s="11">
        <v>191270.1846975862</v>
      </c>
      <c r="AH24" s="11">
        <v>307951.41972891713</v>
      </c>
      <c r="AI24" s="11">
        <v>227592.81112294062</v>
      </c>
      <c r="AJ24" s="19">
        <v>341841.75217999995</v>
      </c>
      <c r="AK24" s="19">
        <v>205547.77760999999</v>
      </c>
      <c r="AL24" s="40">
        <f>AK24/0.75</f>
        <v>274063.70347999997</v>
      </c>
      <c r="AM24" s="16">
        <f t="shared" si="1"/>
        <v>3.3063219888052782</v>
      </c>
      <c r="AN24" s="16">
        <f t="shared" si="2"/>
        <v>0.20308585376896193</v>
      </c>
      <c r="AO24" s="16">
        <f t="shared" si="3"/>
        <v>8.9208886558297564</v>
      </c>
      <c r="AP24" s="16">
        <f t="shared" si="4"/>
        <v>5.3148361989532029</v>
      </c>
      <c r="AQ24" s="16">
        <f t="shared" si="5"/>
        <v>2.5429725698367465</v>
      </c>
      <c r="AR24" s="16">
        <f t="shared" si="6"/>
        <v>2.5406444745630736</v>
      </c>
      <c r="AS24" s="16">
        <f t="shared" si="7"/>
        <v>1.2793369115112991</v>
      </c>
      <c r="AT24" s="16"/>
      <c r="AU24" s="15">
        <f>AK24/E24-1</f>
        <v>0.79421719631743271</v>
      </c>
      <c r="AV24" s="15">
        <f>AK24/K24</f>
        <v>1.4430687645101361</v>
      </c>
      <c r="AW24" s="15">
        <f>AK24/Q24</f>
        <v>5.9653819409640114</v>
      </c>
      <c r="AX24" s="15">
        <f>AK24/U24-1</f>
        <v>3.7738031053682652</v>
      </c>
      <c r="AY24" s="15">
        <f>AK24/Y24-1</f>
        <v>3.6050841717611819</v>
      </c>
      <c r="AZ24" s="15">
        <f>AK24/AC24-1</f>
        <v>0.75440583026894648</v>
      </c>
      <c r="BA24" s="15">
        <f>AK24/AG24-1</f>
        <v>7.4646202360225899E-2</v>
      </c>
      <c r="BC24" s="35">
        <f>AL24/E24-1</f>
        <v>1.3922895950899101</v>
      </c>
      <c r="BD24" s="35">
        <f>AL24/K24-1</f>
        <v>0.92409168601351466</v>
      </c>
      <c r="BE24" s="35">
        <f>AL24/Q24-1</f>
        <v>6.953842587952014</v>
      </c>
      <c r="BF24" s="35">
        <f>AL24/U24-1</f>
        <v>5.3650708071576867</v>
      </c>
      <c r="BG24" s="35">
        <f>AL24/Y24-1</f>
        <v>5.1401122290149086</v>
      </c>
      <c r="BH24" s="35">
        <f>AL24/AC24-1</f>
        <v>1.3392077736919283</v>
      </c>
      <c r="BI24" s="35">
        <f>AL24/AG24-1</f>
        <v>0.43286160314696764</v>
      </c>
    </row>
    <row r="25" spans="1:61" ht="14.25" customHeight="1" x14ac:dyDescent="0.2">
      <c r="B25" s="7" t="s">
        <v>52</v>
      </c>
      <c r="C25" s="7" t="s">
        <v>52</v>
      </c>
      <c r="D25" s="21" t="s">
        <v>52</v>
      </c>
      <c r="E25" s="7" t="s">
        <v>52</v>
      </c>
      <c r="F25" s="7" t="s">
        <v>52</v>
      </c>
      <c r="G25" s="7" t="s">
        <v>52</v>
      </c>
      <c r="H25" s="7" t="s">
        <v>52</v>
      </c>
      <c r="I25" s="7" t="s">
        <v>52</v>
      </c>
      <c r="J25" s="21" t="s">
        <v>52</v>
      </c>
      <c r="K25" s="7" t="s">
        <v>52</v>
      </c>
      <c r="L25" s="7" t="s">
        <v>52</v>
      </c>
      <c r="M25" s="7" t="s">
        <v>52</v>
      </c>
      <c r="N25" s="7" t="s">
        <v>52</v>
      </c>
      <c r="O25" s="7" t="s">
        <v>52</v>
      </c>
      <c r="P25" s="7" t="s">
        <v>52</v>
      </c>
      <c r="Q25" s="21" t="s">
        <v>52</v>
      </c>
      <c r="R25" s="7" t="s">
        <v>52</v>
      </c>
      <c r="S25" s="7" t="s">
        <v>52</v>
      </c>
      <c r="T25" s="21" t="s">
        <v>52</v>
      </c>
      <c r="U25" s="7" t="s">
        <v>52</v>
      </c>
      <c r="V25" s="7" t="s">
        <v>52</v>
      </c>
      <c r="W25" s="7" t="s">
        <v>52</v>
      </c>
      <c r="X25" s="21" t="s">
        <v>52</v>
      </c>
      <c r="Y25" s="7" t="s">
        <v>52</v>
      </c>
      <c r="Z25" s="7" t="s">
        <v>52</v>
      </c>
      <c r="AA25" s="7" t="s">
        <v>52</v>
      </c>
      <c r="AB25" s="21" t="s">
        <v>52</v>
      </c>
      <c r="AC25" s="7" t="s">
        <v>52</v>
      </c>
      <c r="AD25" s="7" t="s">
        <v>52</v>
      </c>
      <c r="AE25" s="7" t="s">
        <v>52</v>
      </c>
      <c r="AF25" s="21" t="s">
        <v>52</v>
      </c>
      <c r="AG25" s="7" t="s">
        <v>52</v>
      </c>
      <c r="AH25" s="7" t="s">
        <v>52</v>
      </c>
      <c r="AI25" s="7" t="s">
        <v>52</v>
      </c>
      <c r="AJ25" s="21" t="s">
        <v>52</v>
      </c>
      <c r="AK25" s="21"/>
      <c r="AL25" s="42"/>
      <c r="AM25" s="16"/>
      <c r="AN25" s="16"/>
      <c r="AO25" s="16"/>
      <c r="AP25" s="16"/>
      <c r="AQ25" s="16"/>
      <c r="AR25" s="16"/>
      <c r="AS25" s="16"/>
      <c r="AT25" s="16"/>
      <c r="AU25" s="15"/>
      <c r="AV25" s="15"/>
      <c r="AW25" s="15"/>
      <c r="AX25" s="15"/>
      <c r="AY25" s="15"/>
      <c r="AZ25" s="15"/>
      <c r="BA25" s="15"/>
      <c r="BC25" s="35"/>
      <c r="BD25" s="35"/>
      <c r="BE25" s="35"/>
      <c r="BF25" s="35"/>
      <c r="BG25" s="35"/>
      <c r="BH25" s="35"/>
      <c r="BI25" s="35"/>
    </row>
    <row r="26" spans="1:61" s="34" customFormat="1" ht="14.25" customHeight="1" x14ac:dyDescent="0.2">
      <c r="A26" s="8" t="s">
        <v>18</v>
      </c>
      <c r="B26" s="9">
        <v>2713802.6954089915</v>
      </c>
      <c r="C26" s="9">
        <v>2455011.3626550338</v>
      </c>
      <c r="D26" s="18">
        <f>D9-D18</f>
        <v>3329264.0890286006</v>
      </c>
      <c r="E26" s="18">
        <f t="shared" ref="E26:AK26" si="9">E9-E18</f>
        <v>3176617.5364377089</v>
      </c>
      <c r="F26" s="18">
        <f t="shared" si="9"/>
        <v>3609109.727340091</v>
      </c>
      <c r="G26" s="18">
        <f t="shared" si="9"/>
        <v>5335483.8291023336</v>
      </c>
      <c r="H26" s="18">
        <f t="shared" si="9"/>
        <v>5092258.6945906188</v>
      </c>
      <c r="I26" s="18">
        <f t="shared" si="9"/>
        <v>5104069.4435417037</v>
      </c>
      <c r="J26" s="18">
        <f t="shared" si="9"/>
        <v>3811034.1272577606</v>
      </c>
      <c r="K26" s="18">
        <f t="shared" si="9"/>
        <v>1622573.6514082551</v>
      </c>
      <c r="L26" s="18">
        <f t="shared" si="9"/>
        <v>2736614.1037906371</v>
      </c>
      <c r="M26" s="18">
        <f t="shared" si="9"/>
        <v>3187279.9558424465</v>
      </c>
      <c r="N26" s="18">
        <f t="shared" si="9"/>
        <v>2566683.4860114604</v>
      </c>
      <c r="O26" s="18">
        <f t="shared" si="9"/>
        <v>3311327.9472109713</v>
      </c>
      <c r="P26" s="18">
        <f t="shared" si="9"/>
        <v>7101918.3067509644</v>
      </c>
      <c r="Q26" s="18">
        <f t="shared" si="9"/>
        <v>11271927.913558699</v>
      </c>
      <c r="R26" s="18">
        <f t="shared" si="9"/>
        <v>17679231.94512251</v>
      </c>
      <c r="S26" s="18">
        <f t="shared" si="9"/>
        <v>20011207.496989556</v>
      </c>
      <c r="T26" s="18">
        <f t="shared" si="9"/>
        <v>13323538.901239399</v>
      </c>
      <c r="U26" s="18">
        <f t="shared" si="9"/>
        <v>720223.25971562415</v>
      </c>
      <c r="V26" s="18">
        <f t="shared" si="9"/>
        <v>7611155.8602018952</v>
      </c>
      <c r="W26" s="18">
        <f t="shared" si="9"/>
        <v>12124435.129970998</v>
      </c>
      <c r="X26" s="18">
        <f t="shared" si="9"/>
        <v>10415487.795226201</v>
      </c>
      <c r="Y26" s="18">
        <f t="shared" si="9"/>
        <v>7311325.3020775169</v>
      </c>
      <c r="Z26" s="18">
        <f t="shared" si="9"/>
        <v>5712355.6601469591</v>
      </c>
      <c r="AA26" s="18">
        <f t="shared" si="9"/>
        <v>5191856.8057857156</v>
      </c>
      <c r="AB26" s="18">
        <f t="shared" si="9"/>
        <v>3202969.4324646071</v>
      </c>
      <c r="AC26" s="18">
        <f t="shared" si="9"/>
        <v>2561342.9244401529</v>
      </c>
      <c r="AD26" s="18">
        <f t="shared" si="9"/>
        <v>5278139.3351598904</v>
      </c>
      <c r="AE26" s="18">
        <f t="shared" si="9"/>
        <v>2456926.74289722</v>
      </c>
      <c r="AF26" s="18">
        <f t="shared" si="9"/>
        <v>-10235086.485641003</v>
      </c>
      <c r="AG26" s="18">
        <f t="shared" si="9"/>
        <v>-13167428.605548188</v>
      </c>
      <c r="AH26" s="18">
        <f t="shared" si="9"/>
        <v>13682544.425782472</v>
      </c>
      <c r="AI26" s="18">
        <f t="shared" si="9"/>
        <v>3158262.7960708961</v>
      </c>
      <c r="AJ26" s="18">
        <f t="shared" si="9"/>
        <v>1519395.1630664989</v>
      </c>
      <c r="AK26" s="18">
        <f t="shared" si="9"/>
        <v>1357487.9064000025</v>
      </c>
      <c r="AL26" s="43">
        <f>AK26/0.75</f>
        <v>1809983.8752000034</v>
      </c>
      <c r="AM26" s="16">
        <f t="shared" si="1"/>
        <v>-0.54362431983885606</v>
      </c>
      <c r="AN26" s="16">
        <f t="shared" si="2"/>
        <v>-0.64380064279907501</v>
      </c>
      <c r="AO26" s="16">
        <f t="shared" si="3"/>
        <v>-0.86520538680531667</v>
      </c>
      <c r="AP26" s="16">
        <f t="shared" si="4"/>
        <v>-0.8859615921618873</v>
      </c>
      <c r="AQ26" s="16">
        <f t="shared" si="5"/>
        <v>-0.85412155504009202</v>
      </c>
      <c r="AR26" s="16">
        <f t="shared" si="6"/>
        <v>-0.52562920280592207</v>
      </c>
      <c r="AS26" s="16">
        <f t="shared" si="7"/>
        <v>-1.1484496652957537</v>
      </c>
      <c r="AT26" s="16"/>
      <c r="AU26" s="15">
        <f>AK26/E26-1</f>
        <v>-0.57266246539635257</v>
      </c>
      <c r="AV26" s="15">
        <f>AK26/K26</f>
        <v>0.83662637145735674</v>
      </c>
      <c r="AW26" s="15">
        <f>AK26/Q26</f>
        <v>0.12043085413694997</v>
      </c>
      <c r="AX26" s="15">
        <f>AK26/U26-1</f>
        <v>0.88481542089601284</v>
      </c>
      <c r="AY26" s="15">
        <f>AK26/Y26-1</f>
        <v>-0.8143308018295573</v>
      </c>
      <c r="AZ26" s="15">
        <f>AK26/AC26-1</f>
        <v>-0.47000930900468307</v>
      </c>
      <c r="BA26" s="15">
        <f>AK26/AG26-1</f>
        <v>-1.1030943813758758</v>
      </c>
      <c r="BC26" s="35">
        <f>AL26/E26-1</f>
        <v>-0.4302166205284701</v>
      </c>
      <c r="BD26" s="35">
        <f>AL26/K26-1</f>
        <v>0.11550182860980907</v>
      </c>
      <c r="BE26" s="35">
        <f>AL26/Q26-1</f>
        <v>-0.8394255278174001</v>
      </c>
      <c r="BF26" s="35">
        <f>AL26/U26-1</f>
        <v>1.5130872278613503</v>
      </c>
      <c r="BG26" s="35">
        <f>AL26/Y26-1</f>
        <v>-0.75244106910607633</v>
      </c>
      <c r="BH26" s="35">
        <f>AL26/AC26-1</f>
        <v>-0.29334574533957736</v>
      </c>
      <c r="BI26" s="35">
        <f>AL26/AG26-1</f>
        <v>-1.1374591751678345</v>
      </c>
    </row>
    <row r="27" spans="1:61" ht="14.25" customHeight="1" x14ac:dyDescent="0.2">
      <c r="B27" s="7" t="s">
        <v>52</v>
      </c>
      <c r="C27" s="7" t="s">
        <v>52</v>
      </c>
      <c r="D27" s="21" t="s">
        <v>52</v>
      </c>
      <c r="E27" s="7" t="s">
        <v>52</v>
      </c>
      <c r="F27" s="7" t="s">
        <v>52</v>
      </c>
      <c r="G27" s="7" t="s">
        <v>52</v>
      </c>
      <c r="H27" s="7" t="s">
        <v>52</v>
      </c>
      <c r="I27" s="7" t="s">
        <v>52</v>
      </c>
      <c r="J27" s="21" t="s">
        <v>52</v>
      </c>
      <c r="K27" s="7" t="s">
        <v>52</v>
      </c>
      <c r="L27" s="7" t="s">
        <v>52</v>
      </c>
      <c r="M27" s="7" t="s">
        <v>52</v>
      </c>
      <c r="N27" s="7" t="s">
        <v>52</v>
      </c>
      <c r="O27" s="7" t="s">
        <v>52</v>
      </c>
      <c r="P27" s="7" t="s">
        <v>52</v>
      </c>
      <c r="Q27" s="21" t="s">
        <v>52</v>
      </c>
      <c r="R27" s="7" t="s">
        <v>52</v>
      </c>
      <c r="S27" s="7" t="s">
        <v>52</v>
      </c>
      <c r="T27" s="21" t="s">
        <v>52</v>
      </c>
      <c r="U27" s="7" t="s">
        <v>52</v>
      </c>
      <c r="V27" s="7" t="s">
        <v>52</v>
      </c>
      <c r="W27" s="7" t="s">
        <v>52</v>
      </c>
      <c r="X27" s="21" t="s">
        <v>52</v>
      </c>
      <c r="Y27" s="7" t="s">
        <v>52</v>
      </c>
      <c r="Z27" s="7" t="s">
        <v>52</v>
      </c>
      <c r="AA27" s="7" t="s">
        <v>52</v>
      </c>
      <c r="AB27" s="21" t="s">
        <v>52</v>
      </c>
      <c r="AC27" s="7" t="s">
        <v>52</v>
      </c>
      <c r="AD27" s="7" t="s">
        <v>52</v>
      </c>
      <c r="AE27" s="7" t="s">
        <v>52</v>
      </c>
      <c r="AF27" s="21" t="s">
        <v>52</v>
      </c>
      <c r="AG27" s="7" t="s">
        <v>52</v>
      </c>
      <c r="AH27" s="7" t="s">
        <v>52</v>
      </c>
      <c r="AI27" s="7" t="s">
        <v>52</v>
      </c>
      <c r="AJ27" s="21" t="s">
        <v>52</v>
      </c>
      <c r="AK27" s="21"/>
      <c r="AL27" s="42">
        <f>AK27/0.75</f>
        <v>0</v>
      </c>
      <c r="AM27" s="16"/>
      <c r="AN27" s="16"/>
      <c r="AO27" s="16"/>
      <c r="AP27" s="16"/>
      <c r="AQ27" s="16"/>
      <c r="AR27" s="16"/>
      <c r="AS27" s="16"/>
      <c r="AT27" s="16"/>
      <c r="AU27" s="15"/>
      <c r="AV27" s="15"/>
      <c r="AW27" s="15"/>
      <c r="AX27" s="15"/>
      <c r="AY27" s="15"/>
      <c r="AZ27" s="15"/>
      <c r="BA27" s="15"/>
      <c r="BC27" s="35" t="e">
        <f>AL27/E27-1</f>
        <v>#VALUE!</v>
      </c>
      <c r="BD27" s="35" t="e">
        <f>AL27/K27-1</f>
        <v>#VALUE!</v>
      </c>
      <c r="BE27" s="35" t="e">
        <f>AL27/Q27-1</f>
        <v>#VALUE!</v>
      </c>
      <c r="BF27" s="35" t="e">
        <f>AL27/U27-1</f>
        <v>#VALUE!</v>
      </c>
      <c r="BG27" s="35" t="e">
        <f>AL27/Y27-1</f>
        <v>#VALUE!</v>
      </c>
      <c r="BH27" s="35" t="e">
        <f>AL27/AC27-1</f>
        <v>#VALUE!</v>
      </c>
      <c r="BI27" s="35" t="e">
        <f>AL27/AG27-1</f>
        <v>#VALUE!</v>
      </c>
    </row>
    <row r="28" spans="1:61" ht="14.25" customHeight="1" x14ac:dyDescent="0.2">
      <c r="A28" s="6" t="s">
        <v>19</v>
      </c>
      <c r="B28" s="7" t="s">
        <v>52</v>
      </c>
      <c r="C28" s="7" t="s">
        <v>52</v>
      </c>
      <c r="D28" s="21" t="s">
        <v>52</v>
      </c>
      <c r="E28" s="7" t="s">
        <v>52</v>
      </c>
      <c r="F28" s="7" t="s">
        <v>52</v>
      </c>
      <c r="G28" s="7" t="s">
        <v>52</v>
      </c>
      <c r="H28" s="7" t="s">
        <v>52</v>
      </c>
      <c r="I28" s="7" t="s">
        <v>52</v>
      </c>
      <c r="J28" s="21" t="s">
        <v>52</v>
      </c>
      <c r="K28" s="7" t="s">
        <v>52</v>
      </c>
      <c r="L28" s="7" t="s">
        <v>52</v>
      </c>
      <c r="M28" s="7" t="s">
        <v>52</v>
      </c>
      <c r="N28" s="7" t="s">
        <v>52</v>
      </c>
      <c r="O28" s="7" t="s">
        <v>52</v>
      </c>
      <c r="P28" s="7" t="s">
        <v>52</v>
      </c>
      <c r="Q28" s="21" t="s">
        <v>52</v>
      </c>
      <c r="R28" s="7" t="s">
        <v>52</v>
      </c>
      <c r="S28" s="7" t="s">
        <v>52</v>
      </c>
      <c r="T28" s="21" t="s">
        <v>52</v>
      </c>
      <c r="U28" s="7" t="s">
        <v>52</v>
      </c>
      <c r="V28" s="7" t="s">
        <v>52</v>
      </c>
      <c r="W28" s="7" t="s">
        <v>52</v>
      </c>
      <c r="X28" s="21" t="s">
        <v>52</v>
      </c>
      <c r="Y28" s="7" t="s">
        <v>52</v>
      </c>
      <c r="Z28" s="7" t="s">
        <v>52</v>
      </c>
      <c r="AA28" s="7" t="s">
        <v>52</v>
      </c>
      <c r="AB28" s="21" t="s">
        <v>52</v>
      </c>
      <c r="AC28" s="7" t="s">
        <v>52</v>
      </c>
      <c r="AD28" s="7" t="s">
        <v>52</v>
      </c>
      <c r="AE28" s="7" t="s">
        <v>52</v>
      </c>
      <c r="AF28" s="21" t="s">
        <v>52</v>
      </c>
      <c r="AG28" s="7" t="s">
        <v>52</v>
      </c>
      <c r="AH28" s="7" t="s">
        <v>52</v>
      </c>
      <c r="AI28" s="7" t="s">
        <v>52</v>
      </c>
      <c r="AJ28" s="21" t="s">
        <v>52</v>
      </c>
      <c r="AK28" s="21"/>
      <c r="AL28" s="42">
        <f>AK28/0.75</f>
        <v>0</v>
      </c>
      <c r="AM28" s="16"/>
      <c r="AN28" s="16"/>
      <c r="AO28" s="16"/>
      <c r="AP28" s="16"/>
      <c r="AQ28" s="16"/>
      <c r="AR28" s="16"/>
      <c r="AS28" s="16"/>
      <c r="AT28" s="16"/>
      <c r="AU28" s="15"/>
      <c r="AV28" s="15"/>
      <c r="AW28" s="15"/>
      <c r="AX28" s="15"/>
      <c r="AY28" s="15"/>
      <c r="AZ28" s="15"/>
      <c r="BA28" s="15"/>
      <c r="BC28" s="35" t="e">
        <f>AL28/E28-1</f>
        <v>#VALUE!</v>
      </c>
      <c r="BD28" s="35" t="e">
        <f>AL28/K28-1</f>
        <v>#VALUE!</v>
      </c>
      <c r="BE28" s="35" t="e">
        <f>AL28/Q28-1</f>
        <v>#VALUE!</v>
      </c>
      <c r="BF28" s="35" t="e">
        <f>AL28/U28-1</f>
        <v>#VALUE!</v>
      </c>
      <c r="BG28" s="35" t="e">
        <f>AL28/Y28-1</f>
        <v>#VALUE!</v>
      </c>
      <c r="BH28" s="35" t="e">
        <f>AL28/AC28-1</f>
        <v>#VALUE!</v>
      </c>
      <c r="BI28" s="35" t="e">
        <f>AL28/AG28-1</f>
        <v>#VALUE!</v>
      </c>
    </row>
    <row r="29" spans="1:61" s="34" customFormat="1" ht="14.25" customHeight="1" x14ac:dyDescent="0.2">
      <c r="A29" s="8" t="s">
        <v>20</v>
      </c>
      <c r="B29" s="9">
        <v>1319073.9523105973</v>
      </c>
      <c r="C29" s="9">
        <v>1468734.0231790545</v>
      </c>
      <c r="D29" s="18">
        <v>1874618.4021956089</v>
      </c>
      <c r="E29" s="9">
        <v>2148882.7059546947</v>
      </c>
      <c r="F29" s="9">
        <v>2437187.6077052499</v>
      </c>
      <c r="G29" s="9">
        <v>2598963.3076632041</v>
      </c>
      <c r="H29" s="9">
        <v>3107438.0912829367</v>
      </c>
      <c r="I29" s="9">
        <v>3168038.3029843532</v>
      </c>
      <c r="J29" s="18">
        <v>3419104.7495493456</v>
      </c>
      <c r="K29" s="9">
        <v>3608812.8745775544</v>
      </c>
      <c r="L29" s="9">
        <v>3382884.692055393</v>
      </c>
      <c r="M29" s="9">
        <v>3731047.8030558797</v>
      </c>
      <c r="N29" s="9">
        <v>3877043.9697353872</v>
      </c>
      <c r="O29" s="9">
        <v>3822311.2725459812</v>
      </c>
      <c r="P29" s="9">
        <v>4371408.9141795505</v>
      </c>
      <c r="Q29" s="18">
        <v>4838044.8290338051</v>
      </c>
      <c r="R29" s="9">
        <v>5327285.5282653067</v>
      </c>
      <c r="S29" s="9">
        <v>6102495.1469714548</v>
      </c>
      <c r="T29" s="18">
        <v>6706320.2196066659</v>
      </c>
      <c r="U29" s="9">
        <v>8222456.1623154618</v>
      </c>
      <c r="V29" s="9">
        <v>8498625.305326052</v>
      </c>
      <c r="W29" s="9">
        <v>9464323.5038676243</v>
      </c>
      <c r="X29" s="18">
        <v>9210480.1770019941</v>
      </c>
      <c r="Y29" s="9">
        <v>8651451.7693116535</v>
      </c>
      <c r="Z29" s="9">
        <v>9469643.5186682008</v>
      </c>
      <c r="AA29" s="9">
        <v>10285486.344266476</v>
      </c>
      <c r="AB29" s="18">
        <v>9817631.7416004837</v>
      </c>
      <c r="AC29" s="9">
        <v>9528227.3470412027</v>
      </c>
      <c r="AD29" s="9">
        <v>9613156.9141432848</v>
      </c>
      <c r="AE29" s="9">
        <v>10014184.569539733</v>
      </c>
      <c r="AF29" s="18">
        <v>8869521.7489898764</v>
      </c>
      <c r="AG29" s="9">
        <v>9922583.1404465493</v>
      </c>
      <c r="AH29" s="9">
        <v>10374534.564969316</v>
      </c>
      <c r="AI29" s="9">
        <v>10140736.615075016</v>
      </c>
      <c r="AJ29" s="18">
        <v>10400043.491459999</v>
      </c>
      <c r="AK29" s="18">
        <v>7871014.5060099997</v>
      </c>
      <c r="AL29" s="43">
        <f>AK29/0.75</f>
        <v>10494686.008013332</v>
      </c>
      <c r="AM29" s="16">
        <f t="shared" si="1"/>
        <v>4.5478189477277926</v>
      </c>
      <c r="AN29" s="16">
        <f t="shared" si="2"/>
        <v>1.3020688404025753</v>
      </c>
      <c r="AO29" s="16">
        <f t="shared" si="3"/>
        <v>1.1496376860850561</v>
      </c>
      <c r="AP29" s="16">
        <f t="shared" si="4"/>
        <v>0.5507824188076087</v>
      </c>
      <c r="AQ29" s="16">
        <f t="shared" si="5"/>
        <v>0.12915323540115442</v>
      </c>
      <c r="AR29" s="16">
        <f t="shared" si="6"/>
        <v>5.9323038914939952E-2</v>
      </c>
      <c r="AS29" s="16">
        <f t="shared" si="7"/>
        <v>0.17255966959486058</v>
      </c>
      <c r="AT29" s="16"/>
      <c r="AU29" s="15">
        <f>AK29/E29-1</f>
        <v>2.6628404538781494</v>
      </c>
      <c r="AV29" s="15">
        <f>AK29/K29</f>
        <v>2.1810536538089069</v>
      </c>
      <c r="AW29" s="15">
        <f>AK29/Q29</f>
        <v>1.6268998705375581</v>
      </c>
      <c r="AX29" s="15">
        <f>AK29/U29-1</f>
        <v>-4.2741688051334714E-2</v>
      </c>
      <c r="AY29" s="15">
        <f>AK29/Y29-1</f>
        <v>-9.0208820913735388E-2</v>
      </c>
      <c r="AZ29" s="15">
        <f>AK29/AC29-1</f>
        <v>-0.17392666869413198</v>
      </c>
      <c r="BA29" s="15">
        <f>AK29/AG29-1</f>
        <v>-0.20675751519520369</v>
      </c>
      <c r="BC29" s="35">
        <f>AL29/E29-1</f>
        <v>3.8837872718375319</v>
      </c>
      <c r="BD29" s="35">
        <f>AL29/K29-1</f>
        <v>1.9080715384118756</v>
      </c>
      <c r="BE29" s="35">
        <f>AL29/Q29-1</f>
        <v>1.1691998273834106</v>
      </c>
      <c r="BF29" s="35">
        <f>AL29/U29-1</f>
        <v>0.27634441593155357</v>
      </c>
      <c r="BG29" s="35">
        <f>AL29/Y29-1</f>
        <v>0.21305490544835282</v>
      </c>
      <c r="BH29" s="35">
        <f>AL29/AC29-1</f>
        <v>0.1014311084078241</v>
      </c>
      <c r="BI29" s="35">
        <f>AL29/AG29-1</f>
        <v>5.7656646406395007E-2</v>
      </c>
    </row>
    <row r="30" spans="1:61" ht="14.25" customHeight="1" x14ac:dyDescent="0.2">
      <c r="A30" s="10" t="s">
        <v>21</v>
      </c>
      <c r="B30" s="11">
        <v>77230.560618714415</v>
      </c>
      <c r="C30" s="11">
        <v>107127.43124503225</v>
      </c>
      <c r="D30" s="19">
        <v>78594.748875159494</v>
      </c>
      <c r="E30" s="11">
        <v>60578.354047635221</v>
      </c>
      <c r="F30" s="11">
        <v>62388.243439769038</v>
      </c>
      <c r="G30" s="11">
        <v>44412.422001857907</v>
      </c>
      <c r="H30" s="11">
        <v>26473.930738320723</v>
      </c>
      <c r="I30" s="11">
        <v>66538.993052160891</v>
      </c>
      <c r="J30" s="19">
        <v>49916.856744842953</v>
      </c>
      <c r="K30" s="11">
        <v>17917.815510132674</v>
      </c>
      <c r="L30" s="11">
        <v>21714.80017031436</v>
      </c>
      <c r="M30" s="11">
        <v>27991.263378106705</v>
      </c>
      <c r="N30" s="11">
        <v>43836.353850321619</v>
      </c>
      <c r="O30" s="11">
        <v>25093.762588045516</v>
      </c>
      <c r="P30" s="11">
        <v>45828.538526212898</v>
      </c>
      <c r="Q30" s="19">
        <v>56555.685223880711</v>
      </c>
      <c r="R30" s="11">
        <v>38283.888606537846</v>
      </c>
      <c r="S30" s="11">
        <v>25656.797091355267</v>
      </c>
      <c r="T30" s="19">
        <v>43819.971603045109</v>
      </c>
      <c r="U30" s="11">
        <v>93554.707715053737</v>
      </c>
      <c r="V30" s="11">
        <v>49019.418306458021</v>
      </c>
      <c r="W30" s="11">
        <v>36530.333543896646</v>
      </c>
      <c r="X30" s="19">
        <v>56538.720630222284</v>
      </c>
      <c r="Y30" s="11">
        <v>74130.310816887082</v>
      </c>
      <c r="Z30" s="11">
        <v>51608.389587273887</v>
      </c>
      <c r="AA30" s="11">
        <v>63145.267087206514</v>
      </c>
      <c r="AB30" s="19">
        <v>52885.597434309377</v>
      </c>
      <c r="AC30" s="11">
        <v>22847.985141889611</v>
      </c>
      <c r="AD30" s="11">
        <v>16334.911694859422</v>
      </c>
      <c r="AE30" s="11">
        <v>15416.31834503095</v>
      </c>
      <c r="AF30" s="19">
        <v>19162.792156638145</v>
      </c>
      <c r="AG30" s="11">
        <v>13859.835683991441</v>
      </c>
      <c r="AH30" s="11">
        <v>29712.885209984892</v>
      </c>
      <c r="AI30" s="11">
        <v>12932.615919183332</v>
      </c>
      <c r="AJ30" s="19">
        <v>17635.509999999998</v>
      </c>
      <c r="AK30" s="19">
        <v>2873.0140000000001</v>
      </c>
      <c r="AL30" s="40">
        <f>AK30/0.75</f>
        <v>3830.6853333333333</v>
      </c>
      <c r="AM30" s="16">
        <f t="shared" si="1"/>
        <v>-0.7756146529838478</v>
      </c>
      <c r="AN30" s="16">
        <f t="shared" si="2"/>
        <v>-0.942444012156338</v>
      </c>
      <c r="AO30" s="16">
        <f t="shared" si="3"/>
        <v>-0.68817440845799571</v>
      </c>
      <c r="AP30" s="16">
        <f t="shared" si="4"/>
        <v>-0.59754629328024289</v>
      </c>
      <c r="AQ30" s="16">
        <f t="shared" si="5"/>
        <v>-0.68808084435902339</v>
      </c>
      <c r="AR30" s="16">
        <f t="shared" si="6"/>
        <v>-0.6665347305208088</v>
      </c>
      <c r="AS30" s="16">
        <f t="shared" si="7"/>
        <v>-7.9700397737136885E-2</v>
      </c>
      <c r="AT30" s="16"/>
      <c r="AU30" s="15">
        <f>AK30/E30-1</f>
        <v>-0.95257358762602173</v>
      </c>
      <c r="AV30" s="15">
        <f>AK30/K30</f>
        <v>0.16034398827107504</v>
      </c>
      <c r="AW30" s="15">
        <f>AK30/Q30</f>
        <v>5.0799738145279626E-2</v>
      </c>
      <c r="AX30" s="15">
        <f>AK30/U30-1</f>
        <v>-0.96929054592580688</v>
      </c>
      <c r="AY30" s="15">
        <f>AK30/Y30-1</f>
        <v>-0.96124373460274881</v>
      </c>
      <c r="AZ30" s="15">
        <f>AK30/AC30-1</f>
        <v>-0.87425525786374036</v>
      </c>
      <c r="BA30" s="15">
        <f>AK30/AG30-1</f>
        <v>-0.79270937509609696</v>
      </c>
      <c r="BC30" s="35">
        <f>AL30/E30-1</f>
        <v>-0.93676478350136239</v>
      </c>
      <c r="BD30" s="35">
        <f>AL30/K30-1</f>
        <v>-0.78620801563856657</v>
      </c>
      <c r="BE30" s="35">
        <f>AL30/Q30-1</f>
        <v>-0.93226701580629379</v>
      </c>
      <c r="BF30" s="35">
        <f>AL30/U30-1</f>
        <v>-0.95905406123440917</v>
      </c>
      <c r="BG30" s="35">
        <f>AL30/Y30-1</f>
        <v>-0.94832497947033167</v>
      </c>
      <c r="BH30" s="35">
        <f>AL30/AC30-1</f>
        <v>-0.83234034381832056</v>
      </c>
      <c r="BI30" s="35">
        <f>AL30/AG30-1</f>
        <v>-0.72361250012812928</v>
      </c>
    </row>
    <row r="31" spans="1:61" ht="14.25" customHeight="1" x14ac:dyDescent="0.2">
      <c r="A31" s="10" t="s">
        <v>22</v>
      </c>
      <c r="B31" s="11">
        <v>1244114.8787689039</v>
      </c>
      <c r="C31" s="11">
        <v>1449640.2172455303</v>
      </c>
      <c r="D31" s="19">
        <v>1734679.6567409085</v>
      </c>
      <c r="E31" s="11">
        <v>2087321.4121188335</v>
      </c>
      <c r="F31" s="11">
        <v>2297623.6192917251</v>
      </c>
      <c r="G31" s="11">
        <v>2406260.6699016416</v>
      </c>
      <c r="H31" s="11">
        <v>2768268.1923262081</v>
      </c>
      <c r="I31" s="11">
        <v>2886990.9592636465</v>
      </c>
      <c r="J31" s="19">
        <v>3009843.1299156365</v>
      </c>
      <c r="K31" s="11">
        <v>2834859.2283502966</v>
      </c>
      <c r="L31" s="11">
        <v>2456610.7812468354</v>
      </c>
      <c r="M31" s="11">
        <v>2626031.878882322</v>
      </c>
      <c r="N31" s="11">
        <v>2623502.0569797005</v>
      </c>
      <c r="O31" s="11">
        <v>2399456.3553032675</v>
      </c>
      <c r="P31" s="11">
        <v>2734298.6340151234</v>
      </c>
      <c r="Q31" s="19">
        <v>3060743.7759788875</v>
      </c>
      <c r="R31" s="11">
        <v>3358503.9687263165</v>
      </c>
      <c r="S31" s="11">
        <v>4186447.0393176503</v>
      </c>
      <c r="T31" s="19">
        <v>4254646.242980646</v>
      </c>
      <c r="U31" s="11">
        <v>5083580.9559365194</v>
      </c>
      <c r="V31" s="11">
        <v>4968747.7107874211</v>
      </c>
      <c r="W31" s="11">
        <v>5481618.1755643226</v>
      </c>
      <c r="X31" s="19">
        <v>5151906.3576371297</v>
      </c>
      <c r="Y31" s="11">
        <v>4978602.1136216214</v>
      </c>
      <c r="Z31" s="11">
        <v>5381352.1843820512</v>
      </c>
      <c r="AA31" s="11">
        <v>5802800.2903456194</v>
      </c>
      <c r="AB31" s="19">
        <v>5474481.1509363018</v>
      </c>
      <c r="AC31" s="11">
        <v>5443427.186186159</v>
      </c>
      <c r="AD31" s="11">
        <v>5337551.4054425899</v>
      </c>
      <c r="AE31" s="11">
        <v>5419644.5581828775</v>
      </c>
      <c r="AF31" s="19">
        <v>4679968.5652399864</v>
      </c>
      <c r="AG31" s="11">
        <v>5361348.3021126231</v>
      </c>
      <c r="AH31" s="11">
        <v>4397185.4805645877</v>
      </c>
      <c r="AI31" s="11">
        <v>4374804.5023291716</v>
      </c>
      <c r="AJ31" s="19">
        <v>4416380.9017699994</v>
      </c>
      <c r="AK31" s="19">
        <v>3201314.4210099997</v>
      </c>
      <c r="AL31" s="40">
        <f>AK31/0.75</f>
        <v>4268419.2280133329</v>
      </c>
      <c r="AM31" s="16">
        <f t="shared" si="1"/>
        <v>1.5459345675774125</v>
      </c>
      <c r="AN31" s="16">
        <f t="shared" si="2"/>
        <v>6.3615039997028111E-2</v>
      </c>
      <c r="AO31" s="16">
        <f t="shared" si="3"/>
        <v>0.44291101281666467</v>
      </c>
      <c r="AP31" s="16">
        <f t="shared" si="4"/>
        <v>3.8013656025147835E-2</v>
      </c>
      <c r="AQ31" s="16">
        <f t="shared" si="5"/>
        <v>-0.14276762906934348</v>
      </c>
      <c r="AR31" s="16">
        <f t="shared" si="6"/>
        <v>-0.19327863590969441</v>
      </c>
      <c r="AS31" s="16">
        <f t="shared" si="7"/>
        <v>-5.6322528622896884E-2</v>
      </c>
      <c r="AT31" s="16"/>
      <c r="AU31" s="15">
        <f>AK31/E31-1</f>
        <v>0.53369500376099488</v>
      </c>
      <c r="AV31" s="15">
        <f>AK31/K31</f>
        <v>1.1292675096508957</v>
      </c>
      <c r="AW31" s="15">
        <f>AK31/Q31</f>
        <v>1.0459269560994713</v>
      </c>
      <c r="AX31" s="15">
        <f>AK31/U31-1</f>
        <v>-0.37026390476351922</v>
      </c>
      <c r="AY31" s="15">
        <f>AK31/Y31-1</f>
        <v>-0.35698528463419543</v>
      </c>
      <c r="AZ31" s="15">
        <f>AK31/AC31-1</f>
        <v>-0.41189358991812952</v>
      </c>
      <c r="BA31" s="15">
        <f>AK31/AG31-1</f>
        <v>-0.40289004917876137</v>
      </c>
      <c r="BC31" s="35">
        <f>AL31/E31-1</f>
        <v>1.0449266716813268</v>
      </c>
      <c r="BD31" s="35">
        <f>AL31/K31-1</f>
        <v>0.50569001286786119</v>
      </c>
      <c r="BE31" s="35">
        <f>AL31/Q31-1</f>
        <v>0.39456927479929504</v>
      </c>
      <c r="BF31" s="35">
        <f>AL31/U31-1</f>
        <v>-0.16035187301802567</v>
      </c>
      <c r="BG31" s="35">
        <f>AL31/Y31-1</f>
        <v>-0.14264704617892732</v>
      </c>
      <c r="BH31" s="35">
        <f>AL31/AC31-1</f>
        <v>-0.21585811989083936</v>
      </c>
      <c r="BI31" s="35">
        <f>AL31/AG31-1</f>
        <v>-0.20385339890501519</v>
      </c>
    </row>
    <row r="32" spans="1:61" ht="14.25" customHeight="1" x14ac:dyDescent="0.2">
      <c r="A32" s="10" t="s">
        <v>23</v>
      </c>
      <c r="B32" s="11">
        <v>152189.63416040782</v>
      </c>
      <c r="C32" s="11">
        <v>126221.23717855643</v>
      </c>
      <c r="D32" s="19">
        <v>218533.49432985991</v>
      </c>
      <c r="E32" s="11">
        <v>122139.64788349615</v>
      </c>
      <c r="F32" s="11">
        <v>201952.2318532936</v>
      </c>
      <c r="G32" s="11">
        <v>237115.05976342064</v>
      </c>
      <c r="H32" s="11">
        <v>365643.82969504938</v>
      </c>
      <c r="I32" s="11">
        <v>347586.33677286765</v>
      </c>
      <c r="J32" s="19">
        <v>459178.47637855198</v>
      </c>
      <c r="K32" s="11">
        <v>791871.46173739061</v>
      </c>
      <c r="L32" s="11">
        <v>947988.71097887203</v>
      </c>
      <c r="M32" s="11">
        <v>1133007.1875516647</v>
      </c>
      <c r="N32" s="11">
        <v>1297378.2666060084</v>
      </c>
      <c r="O32" s="11">
        <v>1447948.6798307593</v>
      </c>
      <c r="P32" s="11">
        <v>1682938.8186906399</v>
      </c>
      <c r="Q32" s="19">
        <v>1833856.7382787983</v>
      </c>
      <c r="R32" s="11">
        <v>2007065.4481455276</v>
      </c>
      <c r="S32" s="11">
        <v>1941704.9047451597</v>
      </c>
      <c r="T32" s="19">
        <v>2495493.9482290652</v>
      </c>
      <c r="U32" s="11">
        <v>3232429.9140939959</v>
      </c>
      <c r="V32" s="11">
        <v>3578897.0128450892</v>
      </c>
      <c r="W32" s="11">
        <v>4019235.6618471993</v>
      </c>
      <c r="X32" s="19">
        <v>4115112.5399950868</v>
      </c>
      <c r="Y32" s="11">
        <v>3746979.9665069184</v>
      </c>
      <c r="Z32" s="11">
        <v>4139899.7238734239</v>
      </c>
      <c r="AA32" s="11">
        <v>4545831.3210080639</v>
      </c>
      <c r="AB32" s="19">
        <v>4396036.1880984912</v>
      </c>
      <c r="AC32" s="11">
        <v>4107648.1459969329</v>
      </c>
      <c r="AD32" s="11">
        <v>4291940.4203955559</v>
      </c>
      <c r="AE32" s="11">
        <v>4609956.3297018856</v>
      </c>
      <c r="AF32" s="19">
        <v>4208715.9759065295</v>
      </c>
      <c r="AG32" s="11">
        <v>4575094.6740179183</v>
      </c>
      <c r="AH32" s="11">
        <v>6007061.9696147125</v>
      </c>
      <c r="AI32" s="11">
        <v>5778864.7286650278</v>
      </c>
      <c r="AJ32" s="19">
        <v>6001298.0996899996</v>
      </c>
      <c r="AK32" s="19">
        <v>4672573.0989999995</v>
      </c>
      <c r="AL32" s="40">
        <f>AK32/0.75</f>
        <v>6230097.4653333323</v>
      </c>
      <c r="AM32" s="16">
        <f t="shared" si="1"/>
        <v>26.461685532889025</v>
      </c>
      <c r="AN32" s="16">
        <f t="shared" si="2"/>
        <v>9.175941032453526</v>
      </c>
      <c r="AO32" s="16">
        <f t="shared" si="3"/>
        <v>2.2725010489765052</v>
      </c>
      <c r="AP32" s="16">
        <f t="shared" si="4"/>
        <v>1.4048537981624194</v>
      </c>
      <c r="AQ32" s="16">
        <f t="shared" si="5"/>
        <v>0.45835576581756499</v>
      </c>
      <c r="AR32" s="16">
        <f t="shared" si="6"/>
        <v>0.36516121408133029</v>
      </c>
      <c r="AS32" s="16">
        <f t="shared" si="7"/>
        <v>0.42592138173385763</v>
      </c>
      <c r="AT32" s="16"/>
      <c r="AU32" s="15">
        <f>AK32/E32-1</f>
        <v>37.255989598536992</v>
      </c>
      <c r="AV32" s="15">
        <f>AK32/K32</f>
        <v>5.9006711629034196</v>
      </c>
      <c r="AW32" s="15">
        <f>AK32/Q32</f>
        <v>2.5479488127221614</v>
      </c>
      <c r="AX32" s="15">
        <f>AK32/U32-1</f>
        <v>0.44552959327183284</v>
      </c>
      <c r="AY32" s="15">
        <f>AK32/Y32-1</f>
        <v>0.24702377401711995</v>
      </c>
      <c r="AZ32" s="15">
        <f>AK32/AC32-1</f>
        <v>0.13753002519303137</v>
      </c>
      <c r="BA32" s="15">
        <f>AK32/AG32-1</f>
        <v>2.1306318650773148E-2</v>
      </c>
      <c r="BC32" s="35">
        <f>AL32/E32-1</f>
        <v>50.007986131382658</v>
      </c>
      <c r="BD32" s="35">
        <f>AL32/K32-1</f>
        <v>6.8675615505378929</v>
      </c>
      <c r="BE32" s="35">
        <f>AL32/Q32-1</f>
        <v>2.3972650836295482</v>
      </c>
      <c r="BF32" s="35">
        <f>AL32/U32-1</f>
        <v>0.9273727910291103</v>
      </c>
      <c r="BG32" s="35">
        <f>AL32/Y32-1</f>
        <v>0.66269836535616</v>
      </c>
      <c r="BH32" s="35">
        <f>AL32/AC32-1</f>
        <v>0.51670670025737508</v>
      </c>
      <c r="BI32" s="35">
        <f>AL32/AG32-1</f>
        <v>0.36174175820103094</v>
      </c>
    </row>
    <row r="33" spans="1:61" ht="14.25" customHeight="1" x14ac:dyDescent="0.2">
      <c r="B33" s="7" t="s">
        <v>52</v>
      </c>
      <c r="C33" s="7" t="s">
        <v>52</v>
      </c>
      <c r="D33" s="21" t="s">
        <v>52</v>
      </c>
      <c r="E33" s="7" t="s">
        <v>52</v>
      </c>
      <c r="F33" s="7" t="s">
        <v>52</v>
      </c>
      <c r="G33" s="7" t="s">
        <v>52</v>
      </c>
      <c r="H33" s="7" t="s">
        <v>52</v>
      </c>
      <c r="I33" s="7" t="s">
        <v>52</v>
      </c>
      <c r="J33" s="21" t="s">
        <v>52</v>
      </c>
      <c r="K33" s="7" t="s">
        <v>52</v>
      </c>
      <c r="L33" s="7" t="s">
        <v>52</v>
      </c>
      <c r="M33" s="7" t="s">
        <v>52</v>
      </c>
      <c r="N33" s="7" t="s">
        <v>52</v>
      </c>
      <c r="O33" s="7" t="s">
        <v>52</v>
      </c>
      <c r="P33" s="7" t="s">
        <v>52</v>
      </c>
      <c r="Q33" s="21" t="s">
        <v>52</v>
      </c>
      <c r="R33" s="7" t="s">
        <v>52</v>
      </c>
      <c r="S33" s="7" t="s">
        <v>52</v>
      </c>
      <c r="T33" s="21" t="s">
        <v>52</v>
      </c>
      <c r="U33" s="7" t="s">
        <v>52</v>
      </c>
      <c r="V33" s="7" t="s">
        <v>52</v>
      </c>
      <c r="W33" s="7" t="s">
        <v>52</v>
      </c>
      <c r="X33" s="21" t="s">
        <v>52</v>
      </c>
      <c r="Y33" s="7" t="s">
        <v>52</v>
      </c>
      <c r="Z33" s="7" t="s">
        <v>52</v>
      </c>
      <c r="AA33" s="7" t="s">
        <v>52</v>
      </c>
      <c r="AB33" s="21" t="s">
        <v>52</v>
      </c>
      <c r="AC33" s="7" t="s">
        <v>52</v>
      </c>
      <c r="AD33" s="7" t="s">
        <v>52</v>
      </c>
      <c r="AE33" s="7" t="s">
        <v>52</v>
      </c>
      <c r="AF33" s="21" t="s">
        <v>52</v>
      </c>
      <c r="AG33" s="7" t="s">
        <v>52</v>
      </c>
      <c r="AH33" s="7" t="s">
        <v>52</v>
      </c>
      <c r="AI33" s="7" t="s">
        <v>52</v>
      </c>
      <c r="AJ33" s="21" t="s">
        <v>52</v>
      </c>
      <c r="AK33" s="21"/>
      <c r="AL33" s="42">
        <f>AK33/0.75</f>
        <v>0</v>
      </c>
      <c r="AM33" s="16"/>
      <c r="AN33" s="16"/>
      <c r="AO33" s="16"/>
      <c r="AP33" s="16"/>
      <c r="AQ33" s="16"/>
      <c r="AR33" s="16"/>
      <c r="AS33" s="16"/>
      <c r="AT33" s="16"/>
      <c r="AU33" s="15"/>
      <c r="AV33" s="15"/>
      <c r="AW33" s="15"/>
      <c r="AX33" s="15"/>
      <c r="AY33" s="15"/>
      <c r="AZ33" s="15"/>
      <c r="BA33" s="15"/>
      <c r="BC33" s="35" t="e">
        <f>AL33/E33-1</f>
        <v>#VALUE!</v>
      </c>
      <c r="BD33" s="35" t="e">
        <f>AL33/K33-1</f>
        <v>#VALUE!</v>
      </c>
      <c r="BE33" s="35" t="e">
        <f>AL33/Q33-1</f>
        <v>#VALUE!</v>
      </c>
      <c r="BF33" s="35" t="e">
        <f>AL33/U33-1</f>
        <v>#VALUE!</v>
      </c>
      <c r="BG33" s="35" t="e">
        <f>AL33/Y33-1</f>
        <v>#VALUE!</v>
      </c>
      <c r="BH33" s="35" t="e">
        <f>AL33/AC33-1</f>
        <v>#VALUE!</v>
      </c>
      <c r="BI33" s="35" t="e">
        <f>AL33/AG33-1</f>
        <v>#VALUE!</v>
      </c>
    </row>
    <row r="34" spans="1:61" s="34" customFormat="1" ht="14.25" customHeight="1" x14ac:dyDescent="0.2">
      <c r="A34" s="8" t="s">
        <v>24</v>
      </c>
      <c r="B34" s="9">
        <v>13218276.844188917</v>
      </c>
      <c r="C34" s="9">
        <v>13990989.959348129</v>
      </c>
      <c r="D34" s="18">
        <v>15337508.955762783</v>
      </c>
      <c r="E34" s="9">
        <v>15873524.653485527</v>
      </c>
      <c r="F34" s="9">
        <v>16704033.095193248</v>
      </c>
      <c r="G34" s="9">
        <v>19174525.149651848</v>
      </c>
      <c r="H34" s="9">
        <v>19745215.808813818</v>
      </c>
      <c r="I34" s="9">
        <v>20521513.590037521</v>
      </c>
      <c r="J34" s="18">
        <v>20050864.442005154</v>
      </c>
      <c r="K34" s="9">
        <v>19040316.021638792</v>
      </c>
      <c r="L34" s="9">
        <v>20801290.419400878</v>
      </c>
      <c r="M34" s="9">
        <v>22132269.782858439</v>
      </c>
      <c r="N34" s="9">
        <v>22293564.742838804</v>
      </c>
      <c r="O34" s="9">
        <v>23444285.586034123</v>
      </c>
      <c r="P34" s="9">
        <v>28193547.076608315</v>
      </c>
      <c r="Q34" s="18">
        <v>33585145.048754506</v>
      </c>
      <c r="R34" s="9">
        <v>41327835.970083266</v>
      </c>
      <c r="S34" s="9">
        <v>45586064.850631088</v>
      </c>
      <c r="T34" s="18">
        <v>41249331.783261582</v>
      </c>
      <c r="U34" s="9">
        <v>32835811.149944223</v>
      </c>
      <c r="V34" s="9">
        <v>42143641.929822564</v>
      </c>
      <c r="W34" s="9">
        <v>47016222.564541921</v>
      </c>
      <c r="X34" s="18">
        <v>47643018.260132648</v>
      </c>
      <c r="Y34" s="9">
        <v>46985215.866176091</v>
      </c>
      <c r="Z34" s="9">
        <v>47694902.203721173</v>
      </c>
      <c r="AA34" s="9">
        <v>50167159.680214852</v>
      </c>
      <c r="AB34" s="18">
        <v>50716796.935628444</v>
      </c>
      <c r="AC34" s="9">
        <v>53083363.028676584</v>
      </c>
      <c r="AD34" s="9">
        <v>57782155.404671609</v>
      </c>
      <c r="AE34" s="9">
        <v>57181217.089433268</v>
      </c>
      <c r="AF34" s="18">
        <v>52383824.273412265</v>
      </c>
      <c r="AG34" s="9">
        <v>72252320.12299566</v>
      </c>
      <c r="AH34" s="9">
        <v>76758749.220831603</v>
      </c>
      <c r="AI34" s="9">
        <v>67239831.642125696</v>
      </c>
      <c r="AJ34" s="18">
        <v>67927320.508734509</v>
      </c>
      <c r="AK34" s="18">
        <v>54035866.433583997</v>
      </c>
      <c r="AL34" s="43">
        <f>AK34/0.75</f>
        <v>72047821.911445335</v>
      </c>
      <c r="AM34" s="16">
        <f t="shared" si="1"/>
        <v>3.4288365669193031</v>
      </c>
      <c r="AN34" s="16">
        <f t="shared" si="2"/>
        <v>1.6949394920042775</v>
      </c>
      <c r="AO34" s="16">
        <f t="shared" si="3"/>
        <v>1.0225406324768449</v>
      </c>
      <c r="AP34" s="16">
        <f t="shared" si="4"/>
        <v>0.646749597439503</v>
      </c>
      <c r="AQ34" s="16">
        <f t="shared" si="5"/>
        <v>0.42575602867662199</v>
      </c>
      <c r="AR34" s="16">
        <f t="shared" si="6"/>
        <v>0.3393456332613094</v>
      </c>
      <c r="AS34" s="16">
        <f t="shared" si="7"/>
        <v>0.29672320512902006</v>
      </c>
      <c r="AT34" s="16"/>
      <c r="AU34" s="15">
        <f>AK34/E34-1</f>
        <v>2.4041504715034248</v>
      </c>
      <c r="AV34" s="15">
        <f>AK34/K34</f>
        <v>2.8379710910351346</v>
      </c>
      <c r="AW34" s="15">
        <f>AK34/Q34</f>
        <v>1.6089216335121321</v>
      </c>
      <c r="AX34" s="15">
        <f>AK34/U34-1</f>
        <v>0.64563823889807526</v>
      </c>
      <c r="AY34" s="15">
        <f>AK34/Y34-1</f>
        <v>0.15006104446746948</v>
      </c>
      <c r="AZ34" s="15">
        <f>AK34/AC34-1</f>
        <v>1.7943539191231261E-2</v>
      </c>
      <c r="BA34" s="15">
        <f>AK34/AG34-1</f>
        <v>-0.25212275063834155</v>
      </c>
      <c r="BC34" s="35">
        <f>AL34/E34-1</f>
        <v>3.5388672953379006</v>
      </c>
      <c r="BD34" s="35">
        <f>AL34/K34-1</f>
        <v>2.7839614547135132</v>
      </c>
      <c r="BE34" s="35">
        <f>AL34/Q34-1</f>
        <v>1.1452288446828431</v>
      </c>
      <c r="BF34" s="35">
        <f>AL34/U34-1</f>
        <v>1.1941843185307675</v>
      </c>
      <c r="BG34" s="35">
        <f>AL34/Y34-1</f>
        <v>0.5334147259566262</v>
      </c>
      <c r="BH34" s="35">
        <f>AL34/AC34-1</f>
        <v>0.35725805225497509</v>
      </c>
      <c r="BI34" s="35">
        <f>AL34/AG34-1</f>
        <v>-2.8303341844553298E-3</v>
      </c>
    </row>
    <row r="35" spans="1:61" s="34" customFormat="1" ht="14.25" customHeight="1" x14ac:dyDescent="0.2">
      <c r="A35" s="8" t="s">
        <v>25</v>
      </c>
      <c r="B35" s="9">
        <v>11823548.101090522</v>
      </c>
      <c r="C35" s="9">
        <v>13004712.619872149</v>
      </c>
      <c r="D35" s="18">
        <v>13882863.268929789</v>
      </c>
      <c r="E35" s="9">
        <v>14845789.823002515</v>
      </c>
      <c r="F35" s="9">
        <v>15532110.975558406</v>
      </c>
      <c r="G35" s="9">
        <v>16438004.62821272</v>
      </c>
      <c r="H35" s="9">
        <v>17760395.205506139</v>
      </c>
      <c r="I35" s="9">
        <v>18585482.449480172</v>
      </c>
      <c r="J35" s="18">
        <v>19658935.064296737</v>
      </c>
      <c r="K35" s="9">
        <v>21026555.244808093</v>
      </c>
      <c r="L35" s="9">
        <v>21447561.007665634</v>
      </c>
      <c r="M35" s="9">
        <v>22676037.630071875</v>
      </c>
      <c r="N35" s="9">
        <v>23603925.226562731</v>
      </c>
      <c r="O35" s="9">
        <v>23955268.911369137</v>
      </c>
      <c r="P35" s="9">
        <v>25463037.684036903</v>
      </c>
      <c r="Q35" s="18">
        <v>27151261.964229614</v>
      </c>
      <c r="R35" s="9">
        <v>28975889.553226072</v>
      </c>
      <c r="S35" s="9">
        <v>31677352.500612997</v>
      </c>
      <c r="T35" s="18">
        <v>34632113.101628862</v>
      </c>
      <c r="U35" s="9">
        <v>40338044.052544065</v>
      </c>
      <c r="V35" s="9">
        <v>43031111.374946728</v>
      </c>
      <c r="W35" s="9">
        <v>44356110.93843855</v>
      </c>
      <c r="X35" s="18">
        <v>46438010.641908444</v>
      </c>
      <c r="Y35" s="9">
        <v>48325342.408246785</v>
      </c>
      <c r="Z35" s="9">
        <v>51452190.062242411</v>
      </c>
      <c r="AA35" s="9">
        <v>55260789.218696184</v>
      </c>
      <c r="AB35" s="18">
        <v>57331459.244765505</v>
      </c>
      <c r="AC35" s="9">
        <v>60050247.451277621</v>
      </c>
      <c r="AD35" s="9">
        <v>62117172.983655021</v>
      </c>
      <c r="AE35" s="9">
        <v>64738474.916075796</v>
      </c>
      <c r="AF35" s="18">
        <v>71488432.508042738</v>
      </c>
      <c r="AG35" s="9">
        <v>95342331.868990436</v>
      </c>
      <c r="AH35" s="9">
        <v>73450739.360018432</v>
      </c>
      <c r="AI35" s="9">
        <v>74222305.461129814</v>
      </c>
      <c r="AJ35" s="18">
        <v>76807968.837128013</v>
      </c>
      <c r="AK35" s="18">
        <v>60549393.023194</v>
      </c>
      <c r="AL35" s="43">
        <f>AK35/0.75</f>
        <v>80732524.030925333</v>
      </c>
      <c r="AM35" s="16">
        <f t="shared" si="1"/>
        <v>4.5325740338469123</v>
      </c>
      <c r="AN35" s="16">
        <f t="shared" si="2"/>
        <v>2.0799935411130086</v>
      </c>
      <c r="AO35" s="16">
        <f t="shared" si="3"/>
        <v>1.828891303038457</v>
      </c>
      <c r="AP35" s="16">
        <f t="shared" si="4"/>
        <v>1.2178250750028732</v>
      </c>
      <c r="AQ35" s="16">
        <f t="shared" si="5"/>
        <v>0.6539892164935226</v>
      </c>
      <c r="AR35" s="16">
        <f t="shared" si="6"/>
        <v>0.33971766720974861</v>
      </c>
      <c r="AS35" s="16">
        <f t="shared" si="7"/>
        <v>7.4411147964208224E-2</v>
      </c>
      <c r="AT35" s="16"/>
      <c r="AU35" s="15">
        <f>AK35/E35-1</f>
        <v>3.0785565298369599</v>
      </c>
      <c r="AV35" s="15">
        <f>AK35/K35</f>
        <v>2.87966299368723</v>
      </c>
      <c r="AW35" s="15">
        <f>AK35/Q35</f>
        <v>2.2300765652427024</v>
      </c>
      <c r="AX35" s="15">
        <f>AK35/U35-1</f>
        <v>0.50104930581965679</v>
      </c>
      <c r="AY35" s="15">
        <f>AK35/Y35-1</f>
        <v>0.25295321265765436</v>
      </c>
      <c r="AZ35" s="15">
        <f>AK35/AC35-1</f>
        <v>8.3121318079724116E-3</v>
      </c>
      <c r="BA35" s="15">
        <f>AK35/AG35-1</f>
        <v>-0.36492645149066938</v>
      </c>
      <c r="BC35" s="35">
        <f>AL35/E35-1</f>
        <v>4.4380753731159475</v>
      </c>
      <c r="BD35" s="35">
        <f>AL35/K35-1</f>
        <v>2.8395506582496401</v>
      </c>
      <c r="BE35" s="35">
        <f>AL35/Q35-1</f>
        <v>1.9734354203236029</v>
      </c>
      <c r="BF35" s="35">
        <f>AL35/U35-1</f>
        <v>1.0013990744262089</v>
      </c>
      <c r="BG35" s="35">
        <f>AL35/Y35-1</f>
        <v>0.67060428354353929</v>
      </c>
      <c r="BH35" s="35">
        <f>AL35/AC35-1</f>
        <v>0.34441617574396322</v>
      </c>
      <c r="BI35" s="35">
        <f>AL35/AG35-1</f>
        <v>-0.15323526865422576</v>
      </c>
    </row>
    <row r="36" spans="1:61" s="34" customFormat="1" ht="14.25" customHeight="1" x14ac:dyDescent="0.2">
      <c r="A36" s="8" t="s">
        <v>26</v>
      </c>
      <c r="B36" s="9">
        <v>1394728.743098394</v>
      </c>
      <c r="C36" s="9">
        <v>986277.33947597933</v>
      </c>
      <c r="D36" s="18">
        <v>1454645.686832994</v>
      </c>
      <c r="E36" s="9">
        <v>1027734.8304830118</v>
      </c>
      <c r="F36" s="9">
        <v>1171922.1196348413</v>
      </c>
      <c r="G36" s="9">
        <v>2736520.5214391267</v>
      </c>
      <c r="H36" s="9">
        <v>1984820.6033076814</v>
      </c>
      <c r="I36" s="9">
        <v>1936031.1405573483</v>
      </c>
      <c r="J36" s="18">
        <v>391929.37770841632</v>
      </c>
      <c r="K36" s="9">
        <v>-1986239.2231693012</v>
      </c>
      <c r="L36" s="9">
        <v>-646270.58826475369</v>
      </c>
      <c r="M36" s="9">
        <v>-543767.84721343813</v>
      </c>
      <c r="N36" s="9">
        <v>-1310360.4837239273</v>
      </c>
      <c r="O36" s="9">
        <v>-510983.32533501275</v>
      </c>
      <c r="P36" s="9">
        <v>2730509.3925714134</v>
      </c>
      <c r="Q36" s="18">
        <v>6433883.0845248923</v>
      </c>
      <c r="R36" s="9">
        <v>12351946.416857194</v>
      </c>
      <c r="S36" s="9">
        <v>13908712.350018091</v>
      </c>
      <c r="T36" s="18">
        <v>6617218.681632719</v>
      </c>
      <c r="U36" s="9">
        <v>-7502232.9025998404</v>
      </c>
      <c r="V36" s="9">
        <v>-887469.44512416725</v>
      </c>
      <c r="W36" s="9">
        <v>2660111.6261033709</v>
      </c>
      <c r="X36" s="18">
        <v>1205007.6182242038</v>
      </c>
      <c r="Y36" s="9">
        <v>-1340126.5420706933</v>
      </c>
      <c r="Z36" s="9">
        <v>-3757287.8585212361</v>
      </c>
      <c r="AA36" s="9">
        <v>-5093629.5384813324</v>
      </c>
      <c r="AB36" s="18">
        <v>-6614662.3091370612</v>
      </c>
      <c r="AC36" s="9">
        <v>-6966884.4226010405</v>
      </c>
      <c r="AD36" s="9">
        <v>-4335017.5789834112</v>
      </c>
      <c r="AE36" s="9">
        <v>-7557257.8266425254</v>
      </c>
      <c r="AF36" s="18">
        <v>-19104608.23463048</v>
      </c>
      <c r="AG36" s="9">
        <v>-23090011.745994773</v>
      </c>
      <c r="AH36" s="9">
        <v>3308009.8608131669</v>
      </c>
      <c r="AI36" s="9">
        <v>-6982473.8190041212</v>
      </c>
      <c r="AJ36" s="18">
        <v>-8880648.328393504</v>
      </c>
      <c r="AK36" s="18">
        <v>-6513526.5896100001</v>
      </c>
      <c r="AL36" s="43">
        <f>AK36/0.75</f>
        <v>-8684702.1194800008</v>
      </c>
      <c r="AM36" s="16">
        <f t="shared" si="1"/>
        <v>-7.105025030341344</v>
      </c>
      <c r="AN36" s="16">
        <f t="shared" si="2"/>
        <v>-17.619133344109429</v>
      </c>
      <c r="AO36" s="16">
        <f t="shared" si="3"/>
        <v>-2.3802937062617282</v>
      </c>
      <c r="AP36" s="16">
        <f t="shared" si="4"/>
        <v>-2.3420515107114932</v>
      </c>
      <c r="AQ36" s="16">
        <f t="shared" si="5"/>
        <v>-8.3697860445735124</v>
      </c>
      <c r="AR36" s="16">
        <f t="shared" si="6"/>
        <v>0.34257017416087265</v>
      </c>
      <c r="AS36" s="16">
        <f t="shared" si="7"/>
        <v>-0.53515674232483035</v>
      </c>
      <c r="AT36" s="16"/>
      <c r="AU36" s="15">
        <f>AK36/E36-1</f>
        <v>-7.3377501631902389</v>
      </c>
      <c r="AV36" s="15">
        <f>AK36/K36</f>
        <v>3.2793263337216891</v>
      </c>
      <c r="AW36" s="15">
        <f>AK36/Q36</f>
        <v>-1.0123787616341164</v>
      </c>
      <c r="AX36" s="15">
        <f>AK36/U36-1</f>
        <v>-0.13178827234851798</v>
      </c>
      <c r="AY36" s="15">
        <f>AK36/Y36-1</f>
        <v>3.8603817513722545</v>
      </c>
      <c r="AZ36" s="15">
        <f>AK36/AC36-1</f>
        <v>-6.5073253048423929E-2</v>
      </c>
      <c r="BA36" s="15">
        <f>AK36/AG36-1</f>
        <v>-0.7179071772997323</v>
      </c>
      <c r="BC36" s="35">
        <f>AL36/E36-1</f>
        <v>-9.4503335509203179</v>
      </c>
      <c r="BD36" s="35">
        <f>AL36/K36-1</f>
        <v>3.3724351116289188</v>
      </c>
      <c r="BE36" s="35">
        <f>AL36/Q36-1</f>
        <v>-2.3498383488454886</v>
      </c>
      <c r="BF36" s="35">
        <f>AL36/U36-1</f>
        <v>0.15761563686864277</v>
      </c>
      <c r="BG36" s="35">
        <f>AL36/Y36-1</f>
        <v>5.4805090018296738</v>
      </c>
      <c r="BH36" s="35">
        <f>AL36/AC36-1</f>
        <v>0.24656899593543491</v>
      </c>
      <c r="BI36" s="35">
        <f>AL36/AG36-1</f>
        <v>-0.62387623639964307</v>
      </c>
    </row>
    <row r="37" spans="1:61" ht="14.25" customHeight="1" x14ac:dyDescent="0.2">
      <c r="B37" s="7" t="s">
        <v>52</v>
      </c>
      <c r="C37" s="7" t="s">
        <v>52</v>
      </c>
      <c r="D37" s="21" t="s">
        <v>52</v>
      </c>
      <c r="E37" s="7" t="s">
        <v>52</v>
      </c>
      <c r="F37" s="7" t="s">
        <v>52</v>
      </c>
      <c r="G37" s="7" t="s">
        <v>52</v>
      </c>
      <c r="H37" s="7" t="s">
        <v>52</v>
      </c>
      <c r="I37" s="7" t="s">
        <v>52</v>
      </c>
      <c r="J37" s="21" t="s">
        <v>52</v>
      </c>
      <c r="K37" s="7" t="s">
        <v>52</v>
      </c>
      <c r="L37" s="4" t="s">
        <v>52</v>
      </c>
      <c r="M37" s="4" t="s">
        <v>52</v>
      </c>
      <c r="N37" s="4" t="s">
        <v>52</v>
      </c>
      <c r="O37" s="4" t="s">
        <v>52</v>
      </c>
      <c r="P37" s="4" t="s">
        <v>52</v>
      </c>
      <c r="Q37" s="22" t="s">
        <v>52</v>
      </c>
      <c r="R37" s="4" t="s">
        <v>52</v>
      </c>
      <c r="S37" s="4" t="s">
        <v>52</v>
      </c>
      <c r="T37" s="22" t="s">
        <v>52</v>
      </c>
      <c r="U37" s="4" t="s">
        <v>52</v>
      </c>
      <c r="V37" s="4" t="s">
        <v>52</v>
      </c>
      <c r="W37" s="4" t="s">
        <v>52</v>
      </c>
      <c r="X37" s="22" t="s">
        <v>52</v>
      </c>
      <c r="Y37" s="4" t="s">
        <v>52</v>
      </c>
      <c r="Z37" s="4" t="s">
        <v>52</v>
      </c>
      <c r="AA37" s="4" t="s">
        <v>52</v>
      </c>
      <c r="AB37" s="22" t="s">
        <v>52</v>
      </c>
      <c r="AC37" s="4" t="s">
        <v>52</v>
      </c>
      <c r="AD37" s="4" t="s">
        <v>52</v>
      </c>
      <c r="AE37" s="4" t="s">
        <v>52</v>
      </c>
      <c r="AF37" s="22" t="s">
        <v>52</v>
      </c>
      <c r="AG37" s="4" t="s">
        <v>52</v>
      </c>
      <c r="AH37" s="4" t="s">
        <v>52</v>
      </c>
      <c r="AI37" s="4" t="s">
        <v>52</v>
      </c>
      <c r="AJ37" s="22" t="s">
        <v>52</v>
      </c>
      <c r="AL37" s="38">
        <f>AK37/0.75</f>
        <v>0</v>
      </c>
      <c r="AM37" s="16"/>
      <c r="AN37" s="16"/>
      <c r="AO37" s="16"/>
      <c r="AP37" s="16"/>
      <c r="AQ37" s="16"/>
      <c r="AR37" s="16"/>
      <c r="AS37" s="16"/>
      <c r="AT37" s="16"/>
      <c r="AU37" s="15"/>
      <c r="AV37" s="15"/>
      <c r="AW37" s="15"/>
      <c r="AX37" s="15"/>
      <c r="AY37" s="15"/>
      <c r="AZ37" s="15"/>
      <c r="BA37" s="15"/>
      <c r="BC37" s="35" t="e">
        <f>AL37/E37-1</f>
        <v>#VALUE!</v>
      </c>
      <c r="BD37" s="35" t="e">
        <f>AL37/K37-1</f>
        <v>#VALUE!</v>
      </c>
      <c r="BE37" s="35" t="e">
        <f>AL37/Q37-1</f>
        <v>#VALUE!</v>
      </c>
      <c r="BF37" s="35" t="e">
        <f>AL37/U37-1</f>
        <v>#VALUE!</v>
      </c>
      <c r="BG37" s="35" t="e">
        <f>AL37/Y37-1</f>
        <v>#VALUE!</v>
      </c>
      <c r="BH37" s="35" t="e">
        <f>AL37/AC37-1</f>
        <v>#VALUE!</v>
      </c>
      <c r="BI37" s="35" t="e">
        <f>AL37/AG37-1</f>
        <v>#VALUE!</v>
      </c>
    </row>
    <row r="38" spans="1:61" ht="14.25" customHeight="1" x14ac:dyDescent="0.2">
      <c r="A38" s="6" t="s">
        <v>27</v>
      </c>
      <c r="B38" s="7" t="s">
        <v>52</v>
      </c>
      <c r="C38" s="7" t="s">
        <v>52</v>
      </c>
      <c r="D38" s="21" t="s">
        <v>52</v>
      </c>
      <c r="E38" s="7" t="s">
        <v>52</v>
      </c>
      <c r="F38" s="7" t="s">
        <v>52</v>
      </c>
      <c r="G38" s="7" t="s">
        <v>52</v>
      </c>
      <c r="H38" s="7" t="s">
        <v>52</v>
      </c>
      <c r="I38" s="7" t="s">
        <v>52</v>
      </c>
      <c r="J38" s="21" t="s">
        <v>52</v>
      </c>
      <c r="K38" s="7" t="s">
        <v>52</v>
      </c>
      <c r="L38" s="4" t="s">
        <v>52</v>
      </c>
      <c r="M38" s="4" t="s">
        <v>52</v>
      </c>
      <c r="N38" s="4" t="s">
        <v>52</v>
      </c>
      <c r="O38" s="4" t="s">
        <v>52</v>
      </c>
      <c r="P38" s="4" t="s">
        <v>52</v>
      </c>
      <c r="Q38" s="22" t="s">
        <v>52</v>
      </c>
      <c r="R38" s="4" t="s">
        <v>52</v>
      </c>
      <c r="S38" s="4" t="s">
        <v>52</v>
      </c>
      <c r="T38" s="22" t="s">
        <v>52</v>
      </c>
      <c r="U38" s="4" t="s">
        <v>52</v>
      </c>
      <c r="V38" s="4" t="s">
        <v>52</v>
      </c>
      <c r="W38" s="4" t="s">
        <v>52</v>
      </c>
      <c r="X38" s="22" t="s">
        <v>52</v>
      </c>
      <c r="Y38" s="4" t="s">
        <v>52</v>
      </c>
      <c r="Z38" s="4" t="s">
        <v>52</v>
      </c>
      <c r="AA38" s="4" t="s">
        <v>52</v>
      </c>
      <c r="AB38" s="22" t="s">
        <v>52</v>
      </c>
      <c r="AC38" s="4" t="s">
        <v>52</v>
      </c>
      <c r="AD38" s="4" t="s">
        <v>52</v>
      </c>
      <c r="AE38" s="4" t="s">
        <v>52</v>
      </c>
      <c r="AF38" s="22" t="s">
        <v>52</v>
      </c>
      <c r="AG38" s="4" t="s">
        <v>52</v>
      </c>
      <c r="AH38" s="4" t="s">
        <v>52</v>
      </c>
      <c r="AI38" s="4" t="s">
        <v>52</v>
      </c>
      <c r="AJ38" s="22" t="s">
        <v>52</v>
      </c>
      <c r="AL38" s="38">
        <f>AK38/0.75</f>
        <v>0</v>
      </c>
      <c r="AM38" s="16"/>
      <c r="AN38" s="16"/>
      <c r="AO38" s="16"/>
      <c r="AP38" s="16"/>
      <c r="AQ38" s="16"/>
      <c r="AR38" s="16"/>
      <c r="AS38" s="16"/>
      <c r="AT38" s="16"/>
      <c r="AU38" s="15"/>
      <c r="AV38" s="15"/>
      <c r="AW38" s="15"/>
      <c r="AX38" s="15"/>
      <c r="AY38" s="15"/>
      <c r="AZ38" s="15"/>
      <c r="BA38" s="15"/>
      <c r="BC38" s="35" t="e">
        <f>AL38/E38-1</f>
        <v>#VALUE!</v>
      </c>
      <c r="BD38" s="35" t="e">
        <f>AL38/K38-1</f>
        <v>#VALUE!</v>
      </c>
      <c r="BE38" s="35" t="e">
        <f>AL38/Q38-1</f>
        <v>#VALUE!</v>
      </c>
      <c r="BF38" s="35" t="e">
        <f>AL38/U38-1</f>
        <v>#VALUE!</v>
      </c>
      <c r="BG38" s="35" t="e">
        <f>AL38/Y38-1</f>
        <v>#VALUE!</v>
      </c>
      <c r="BH38" s="35" t="e">
        <f>AL38/AC38-1</f>
        <v>#VALUE!</v>
      </c>
      <c r="BI38" s="35" t="e">
        <f>AL38/AG38-1</f>
        <v>#VALUE!</v>
      </c>
    </row>
    <row r="39" spans="1:61" s="34" customFormat="1" ht="14.25" customHeight="1" x14ac:dyDescent="0.2">
      <c r="A39" s="8" t="s">
        <v>28</v>
      </c>
      <c r="B39" s="9">
        <v>1518037.192093642</v>
      </c>
      <c r="C39" s="9">
        <v>1184021.0151424236</v>
      </c>
      <c r="D39" s="18">
        <v>1531801.6747542508</v>
      </c>
      <c r="E39" s="9">
        <v>76340.656437907979</v>
      </c>
      <c r="F39" s="9">
        <v>704365.08615655603</v>
      </c>
      <c r="G39" s="9">
        <v>476344.99676502496</v>
      </c>
      <c r="H39" s="9">
        <v>248868.85361988912</v>
      </c>
      <c r="I39" s="9">
        <v>924083.84083252866</v>
      </c>
      <c r="J39" s="18">
        <v>-895584.85362829245</v>
      </c>
      <c r="K39" s="9">
        <v>-2458236.8472413942</v>
      </c>
      <c r="L39" s="9">
        <v>-1337776.3912992745</v>
      </c>
      <c r="M39" s="9">
        <v>-781853.85641125601</v>
      </c>
      <c r="N39" s="9">
        <v>-1774982.0665709337</v>
      </c>
      <c r="O39" s="9">
        <v>-376358.10483725643</v>
      </c>
      <c r="P39" s="9">
        <v>1732694.8280820763</v>
      </c>
      <c r="Q39" s="18">
        <v>2605187.0075741308</v>
      </c>
      <c r="R39" s="9">
        <v>9217223.3152082842</v>
      </c>
      <c r="S39" s="9">
        <v>11623280.19104626</v>
      </c>
      <c r="T39" s="18">
        <v>6293312.2930441676</v>
      </c>
      <c r="U39" s="9">
        <v>-6950942.7175730905</v>
      </c>
      <c r="V39" s="9">
        <v>3987912.5677749976</v>
      </c>
      <c r="W39" s="9">
        <v>6400401.3607834205</v>
      </c>
      <c r="X39" s="18">
        <v>2134227.4682403193</v>
      </c>
      <c r="Y39" s="9">
        <v>-1041721.9133839689</v>
      </c>
      <c r="Z39" s="9">
        <v>384615.14520466124</v>
      </c>
      <c r="AA39" s="9">
        <v>-551251.5902250536</v>
      </c>
      <c r="AB39" s="18">
        <v>1484907.5846239002</v>
      </c>
      <c r="AC39" s="9">
        <v>908720.31514709792</v>
      </c>
      <c r="AD39" s="9">
        <v>22820.442372476373</v>
      </c>
      <c r="AE39" s="9">
        <v>-1701264.9585483163</v>
      </c>
      <c r="AF39" s="18">
        <v>-8343952.6763930405</v>
      </c>
      <c r="AG39" s="9">
        <v>-4944264.8231992591</v>
      </c>
      <c r="AH39" s="9">
        <v>10327064.27593758</v>
      </c>
      <c r="AI39" s="9">
        <v>-1968100.4985109116</v>
      </c>
      <c r="AJ39" s="18">
        <v>-891015.46024000016</v>
      </c>
      <c r="AK39" s="18">
        <v>2311530.6965339994</v>
      </c>
      <c r="AL39" s="43">
        <f>AK39/0.75</f>
        <v>3082040.9287119992</v>
      </c>
      <c r="AM39" s="16">
        <f t="shared" si="1"/>
        <v>-1.5816780820421463</v>
      </c>
      <c r="AN39" s="16">
        <f t="shared" si="2"/>
        <v>-3.5810292427001982</v>
      </c>
      <c r="AO39" s="16">
        <f t="shared" si="3"/>
        <v>-1.3420159311594626</v>
      </c>
      <c r="AP39" s="16">
        <f t="shared" si="4"/>
        <v>-1.141581319780494</v>
      </c>
      <c r="AQ39" s="16">
        <f t="shared" si="5"/>
        <v>-1.417488516804934</v>
      </c>
      <c r="AR39" s="16">
        <f t="shared" si="6"/>
        <v>-1.6000477534537465</v>
      </c>
      <c r="AS39" s="16">
        <f t="shared" si="7"/>
        <v>-0.89321422414572327</v>
      </c>
      <c r="AT39" s="16"/>
      <c r="AU39" s="15">
        <f>AK39/E39-1</f>
        <v>29.279156669475242</v>
      </c>
      <c r="AV39" s="15">
        <f>AK39/K39</f>
        <v>-0.94032057941364489</v>
      </c>
      <c r="AW39" s="15">
        <f>AK39/Q39</f>
        <v>0.88728014143077771</v>
      </c>
      <c r="AX39" s="15">
        <f>AK39/U39-1</f>
        <v>-1.3325492369099923</v>
      </c>
      <c r="AY39" s="15">
        <f>AK39/Y39-1</f>
        <v>-3.2189517824628799</v>
      </c>
      <c r="AZ39" s="15">
        <f>AK39/AC39-1</f>
        <v>1.5437207224313272</v>
      </c>
      <c r="BA39" s="15">
        <f>AK39/AG39-1</f>
        <v>-1.4675175742383253</v>
      </c>
      <c r="BC39" s="35">
        <f>AL39/E39-1</f>
        <v>39.372208892633658</v>
      </c>
      <c r="BD39" s="35">
        <f>AL39/K39-1</f>
        <v>-2.2537607725515265</v>
      </c>
      <c r="BE39" s="35">
        <f>AL39/Q39-1</f>
        <v>0.18304018857437043</v>
      </c>
      <c r="BF39" s="35">
        <f>AL39/U39-1</f>
        <v>-1.4433989825466564</v>
      </c>
      <c r="BG39" s="35">
        <f>AL39/Y39-1</f>
        <v>-3.958602376617173</v>
      </c>
      <c r="BH39" s="35">
        <f>AL39/AC39-1</f>
        <v>2.3916276299084367</v>
      </c>
      <c r="BI39" s="35">
        <f>AL39/AG39-1</f>
        <v>-1.6233567656511001</v>
      </c>
    </row>
    <row r="40" spans="1:61" ht="14.25" customHeight="1" x14ac:dyDescent="0.2">
      <c r="A40" s="10" t="s">
        <v>29</v>
      </c>
      <c r="B40" s="11">
        <v>27465.96546795826</v>
      </c>
      <c r="C40" s="11">
        <v>28779.848115092063</v>
      </c>
      <c r="D40" s="19">
        <v>21281.143797880035</v>
      </c>
      <c r="E40" s="11">
        <v>-95536.495065524912</v>
      </c>
      <c r="F40" s="11">
        <v>-46708.711879261638</v>
      </c>
      <c r="G40" s="11">
        <v>-108997.04071968573</v>
      </c>
      <c r="H40" s="11">
        <v>-40862.377393013689</v>
      </c>
      <c r="I40" s="11">
        <v>51876.887523787766</v>
      </c>
      <c r="J40" s="19">
        <v>88948.805901547035</v>
      </c>
      <c r="K40" s="11">
        <v>129754.03070302219</v>
      </c>
      <c r="L40" s="11">
        <v>96777.739337165462</v>
      </c>
      <c r="M40" s="11">
        <v>-65937.519933253119</v>
      </c>
      <c r="N40" s="11">
        <v>-41173.802560816905</v>
      </c>
      <c r="O40" s="11">
        <v>-80939.467842303377</v>
      </c>
      <c r="P40" s="11">
        <v>28567.41377944616</v>
      </c>
      <c r="Q40" s="19">
        <v>-111527.46207346563</v>
      </c>
      <c r="R40" s="11">
        <v>-304759.60467086016</v>
      </c>
      <c r="S40" s="11">
        <v>146518.12340653324</v>
      </c>
      <c r="T40" s="19">
        <v>530497.26625509199</v>
      </c>
      <c r="U40" s="11">
        <v>125575.6011593322</v>
      </c>
      <c r="V40" s="11">
        <v>50665.679625373523</v>
      </c>
      <c r="W40" s="11">
        <v>-151690.86670049076</v>
      </c>
      <c r="X40" s="19">
        <v>-76332.737609105985</v>
      </c>
      <c r="Y40" s="11">
        <v>-308243.44327219698</v>
      </c>
      <c r="Z40" s="11">
        <v>-130999.61108851005</v>
      </c>
      <c r="AA40" s="11">
        <v>69052.176887935842</v>
      </c>
      <c r="AB40" s="19">
        <v>-204953.21172220717</v>
      </c>
      <c r="AC40" s="11">
        <v>262902.14805424673</v>
      </c>
      <c r="AD40" s="11">
        <v>83797.793842580344</v>
      </c>
      <c r="AE40" s="11">
        <v>-345714.11951714486</v>
      </c>
      <c r="AF40" s="19">
        <v>953114.21859642281</v>
      </c>
      <c r="AG40" s="11">
        <v>318505.93736877653</v>
      </c>
      <c r="AH40" s="11">
        <v>-1095685.401574106</v>
      </c>
      <c r="AI40" s="11">
        <v>-712932.86181260808</v>
      </c>
      <c r="AJ40" s="19">
        <v>-1038795.9384999999</v>
      </c>
      <c r="AK40" s="19">
        <v>-1077565.9874099996</v>
      </c>
      <c r="AL40" s="40">
        <f>AK40/0.75</f>
        <v>-1436754.6498799995</v>
      </c>
      <c r="AM40" s="16">
        <f t="shared" si="1"/>
        <v>-49.812974921182651</v>
      </c>
      <c r="AN40" s="16">
        <f t="shared" si="2"/>
        <v>-13.114451413802039</v>
      </c>
      <c r="AO40" s="16">
        <f t="shared" si="3"/>
        <v>8.3142614311058374</v>
      </c>
      <c r="AP40" s="16">
        <f t="shared" si="4"/>
        <v>-2.9581551208229797</v>
      </c>
      <c r="AQ40" s="16">
        <f t="shared" si="5"/>
        <v>12.60878662336982</v>
      </c>
      <c r="AR40" s="16">
        <f t="shared" si="6"/>
        <v>4.0684540621299465</v>
      </c>
      <c r="AS40" s="16">
        <f t="shared" si="7"/>
        <v>-2.0898965918583756</v>
      </c>
      <c r="AT40" s="16"/>
      <c r="AU40" s="15">
        <f>AK40/E40-1</f>
        <v>10.279103202089813</v>
      </c>
      <c r="AV40" s="15">
        <f>AK40/K40</f>
        <v>-8.3046821865311138</v>
      </c>
      <c r="AW40" s="15">
        <f>AK40/Q40</f>
        <v>9.6618892546858355</v>
      </c>
      <c r="AX40" s="15">
        <f>AK40/U40-1</f>
        <v>-9.5810139665807199</v>
      </c>
      <c r="AY40" s="15">
        <f>AK40/Y40-1</f>
        <v>2.4958277651292842</v>
      </c>
      <c r="AZ40" s="15">
        <f>AK40/AC40-1</f>
        <v>-5.0987340551803202</v>
      </c>
      <c r="BA40" s="15">
        <f>AK40/AG40-1</f>
        <v>-4.3831896394520227</v>
      </c>
      <c r="BC40" s="35">
        <f>AL40/E40-1</f>
        <v>14.038804269453083</v>
      </c>
      <c r="BD40" s="35">
        <f>AL40/K40-1</f>
        <v>-12.072909582041484</v>
      </c>
      <c r="BE40" s="35">
        <f>AL40/Q40-1</f>
        <v>11.882519006247779</v>
      </c>
      <c r="BF40" s="35">
        <f>AL40/U40-1</f>
        <v>-12.441351955440959</v>
      </c>
      <c r="BG40" s="35">
        <f>AL40/Y40-1</f>
        <v>3.661103686839045</v>
      </c>
      <c r="BH40" s="35">
        <f>AL40/AC40-1</f>
        <v>-6.4649787402404266</v>
      </c>
      <c r="BI40" s="35">
        <f>AL40/AG40-1</f>
        <v>-5.5109195192693639</v>
      </c>
    </row>
    <row r="41" spans="1:61" ht="14.25" customHeight="1" x14ac:dyDescent="0.2">
      <c r="A41" s="10" t="s">
        <v>30</v>
      </c>
      <c r="B41" s="11">
        <v>325036.71885895962</v>
      </c>
      <c r="C41" s="11">
        <v>345436.2906245045</v>
      </c>
      <c r="D41" s="19">
        <v>482987.23098034412</v>
      </c>
      <c r="E41" s="11">
        <v>397081.41269311693</v>
      </c>
      <c r="F41" s="11">
        <v>406661.34141119337</v>
      </c>
      <c r="G41" s="11">
        <v>349741.60303745983</v>
      </c>
      <c r="H41" s="11">
        <v>399304.74174005288</v>
      </c>
      <c r="I41" s="11">
        <v>476493.86545958818</v>
      </c>
      <c r="J41" s="19">
        <v>494827.06804781692</v>
      </c>
      <c r="K41" s="11">
        <v>517410.52975207265</v>
      </c>
      <c r="L41" s="11">
        <v>406534.25810274179</v>
      </c>
      <c r="M41" s="11">
        <v>320973.18414165679</v>
      </c>
      <c r="N41" s="11">
        <v>361154.1102707464</v>
      </c>
      <c r="O41" s="11">
        <v>352993.27987654414</v>
      </c>
      <c r="P41" s="11">
        <v>377715.18546220253</v>
      </c>
      <c r="Q41" s="19">
        <v>390682.63657230302</v>
      </c>
      <c r="R41" s="11">
        <v>377175.89355997375</v>
      </c>
      <c r="S41" s="11">
        <v>518822.76784497092</v>
      </c>
      <c r="T41" s="19">
        <v>875390.61651656474</v>
      </c>
      <c r="U41" s="11">
        <v>844895.39689897432</v>
      </c>
      <c r="V41" s="11">
        <v>618930.09067823924</v>
      </c>
      <c r="W41" s="11">
        <v>355322.52845482738</v>
      </c>
      <c r="X41" s="19">
        <v>362767.21621870471</v>
      </c>
      <c r="Y41" s="11">
        <v>305439.38557046995</v>
      </c>
      <c r="Z41" s="11">
        <v>319727.34171035676</v>
      </c>
      <c r="AA41" s="11">
        <v>601773.00819713296</v>
      </c>
      <c r="AB41" s="19">
        <v>470116.55341516354</v>
      </c>
      <c r="AC41" s="11">
        <v>1091835.6687561772</v>
      </c>
      <c r="AD41" s="11">
        <v>1125672.0273712857</v>
      </c>
      <c r="AE41" s="11">
        <v>1320925.1381326451</v>
      </c>
      <c r="AF41" s="19">
        <v>2850885.7435803995</v>
      </c>
      <c r="AG41" s="11">
        <v>2409036.5559747047</v>
      </c>
      <c r="AH41" s="11">
        <v>1126586.338472395</v>
      </c>
      <c r="AI41" s="11">
        <v>1544858.7044981301</v>
      </c>
      <c r="AJ41" s="19">
        <v>1903058.2790000001</v>
      </c>
      <c r="AK41" s="19">
        <v>1627221.8006</v>
      </c>
      <c r="AL41" s="40">
        <f>AK41/0.75</f>
        <v>2169629.0674666665</v>
      </c>
      <c r="AM41" s="16">
        <f t="shared" si="1"/>
        <v>2.9401834187981835</v>
      </c>
      <c r="AN41" s="16">
        <f t="shared" si="2"/>
        <v>2.2884656189478214</v>
      </c>
      <c r="AO41" s="16">
        <f t="shared" si="3"/>
        <v>3.8711104637172786</v>
      </c>
      <c r="AP41" s="16">
        <f t="shared" si="4"/>
        <v>1.1739532536604349</v>
      </c>
      <c r="AQ41" s="16">
        <f t="shared" si="5"/>
        <v>4.2459489003347164</v>
      </c>
      <c r="AR41" s="16">
        <f t="shared" si="6"/>
        <v>3.0480563068354556</v>
      </c>
      <c r="AS41" s="16">
        <f t="shared" si="7"/>
        <v>-0.33246771348683801</v>
      </c>
      <c r="AT41" s="16"/>
      <c r="AU41" s="15">
        <f>AK41/E41-1</f>
        <v>3.097955100853822</v>
      </c>
      <c r="AV41" s="15">
        <f>AK41/K41</f>
        <v>3.1449336784462329</v>
      </c>
      <c r="AW41" s="15">
        <f>AK41/Q41</f>
        <v>4.1650732545387967</v>
      </c>
      <c r="AX41" s="15">
        <f>AK41/U41-1</f>
        <v>0.92594468684810449</v>
      </c>
      <c r="AY41" s="15">
        <f>AK41/Y41-1</f>
        <v>4.3274786339712987</v>
      </c>
      <c r="AZ41" s="15">
        <f>AK41/AC41-1</f>
        <v>0.49035413218706836</v>
      </c>
      <c r="BA41" s="15">
        <f>AK41/AG41-1</f>
        <v>-0.32453420162334556</v>
      </c>
      <c r="BC41" s="35">
        <f>AL41/E41-1</f>
        <v>4.4639401344717617</v>
      </c>
      <c r="BD41" s="35">
        <f>AL41/K41-1</f>
        <v>3.1932449045949776</v>
      </c>
      <c r="BE41" s="35">
        <f>AL41/Q41-1</f>
        <v>4.5534310060517278</v>
      </c>
      <c r="BF41" s="35">
        <f>AL41/U41-1</f>
        <v>1.5679262491308057</v>
      </c>
      <c r="BG41" s="35">
        <f>AL41/Y41-1</f>
        <v>6.1033048452950638</v>
      </c>
      <c r="BH41" s="35">
        <f>AL41/AC41-1</f>
        <v>0.98713884291609122</v>
      </c>
      <c r="BI41" s="35">
        <f>AL41/AG41-1</f>
        <v>-9.9378935497794085E-2</v>
      </c>
    </row>
    <row r="42" spans="1:61" ht="14.25" customHeight="1" x14ac:dyDescent="0.2">
      <c r="A42" s="10" t="s">
        <v>31</v>
      </c>
      <c r="B42" s="11">
        <v>297570.75339100137</v>
      </c>
      <c r="C42" s="11">
        <v>316656.44250941242</v>
      </c>
      <c r="D42" s="19">
        <v>461706.08718246408</v>
      </c>
      <c r="E42" s="11">
        <v>492617.90775864187</v>
      </c>
      <c r="F42" s="11">
        <v>453370.05329045502</v>
      </c>
      <c r="G42" s="11">
        <v>458738.64375714556</v>
      </c>
      <c r="H42" s="11">
        <v>440167.11913306656</v>
      </c>
      <c r="I42" s="11">
        <v>424616.97793580039</v>
      </c>
      <c r="J42" s="19">
        <v>405878.26214626984</v>
      </c>
      <c r="K42" s="11">
        <v>387656.49904905044</v>
      </c>
      <c r="L42" s="11">
        <v>309756.5187655763</v>
      </c>
      <c r="M42" s="11">
        <v>386910.70407490991</v>
      </c>
      <c r="N42" s="11">
        <v>402327.91283156333</v>
      </c>
      <c r="O42" s="11">
        <v>433932.74771884753</v>
      </c>
      <c r="P42" s="11">
        <v>349147.77168275637</v>
      </c>
      <c r="Q42" s="19">
        <v>502210.09864576865</v>
      </c>
      <c r="R42" s="11">
        <v>681935.49823083391</v>
      </c>
      <c r="S42" s="11">
        <v>372304.64443843765</v>
      </c>
      <c r="T42" s="19">
        <v>344893.35026147281</v>
      </c>
      <c r="U42" s="11">
        <v>719319.79573964211</v>
      </c>
      <c r="V42" s="11">
        <v>568264.41105286567</v>
      </c>
      <c r="W42" s="11">
        <v>507013.39515531814</v>
      </c>
      <c r="X42" s="19">
        <v>439099.95382781065</v>
      </c>
      <c r="Y42" s="11">
        <v>613682.82884266693</v>
      </c>
      <c r="Z42" s="11">
        <v>450726.95279886678</v>
      </c>
      <c r="AA42" s="11">
        <v>532720.83130919712</v>
      </c>
      <c r="AB42" s="19">
        <v>675069.76513737068</v>
      </c>
      <c r="AC42" s="11">
        <v>828933.52070193039</v>
      </c>
      <c r="AD42" s="11">
        <v>1041874.2335287053</v>
      </c>
      <c r="AE42" s="11">
        <v>1666639.25764979</v>
      </c>
      <c r="AF42" s="19">
        <v>1897771.5249839767</v>
      </c>
      <c r="AG42" s="11">
        <v>2090530.6186059283</v>
      </c>
      <c r="AH42" s="11">
        <v>2222271.7400465007</v>
      </c>
      <c r="AI42" s="11">
        <v>2257791.5663107382</v>
      </c>
      <c r="AJ42" s="19">
        <v>2941854.2175000003</v>
      </c>
      <c r="AK42" s="19">
        <v>2704787.7880099998</v>
      </c>
      <c r="AL42" s="40">
        <f>AK42/0.75</f>
        <v>3606383.7173466664</v>
      </c>
      <c r="AM42" s="16">
        <f t="shared" si="1"/>
        <v>5.371703339352754</v>
      </c>
      <c r="AN42" s="16">
        <f t="shared" si="2"/>
        <v>5.6640370777857827</v>
      </c>
      <c r="AO42" s="16">
        <f t="shared" si="3"/>
        <v>4.8578157337593133</v>
      </c>
      <c r="AP42" s="16">
        <f t="shared" si="4"/>
        <v>7.5297504729206945</v>
      </c>
      <c r="AQ42" s="16">
        <f t="shared" si="5"/>
        <v>5.6997370230961666</v>
      </c>
      <c r="AR42" s="16">
        <f t="shared" si="6"/>
        <v>3.3578521353290931</v>
      </c>
      <c r="AS42" s="16">
        <f t="shared" si="7"/>
        <v>0.55016248203262452</v>
      </c>
      <c r="AT42" s="16"/>
      <c r="AU42" s="15">
        <f>AK42/E42-1</f>
        <v>4.4906404038710068</v>
      </c>
      <c r="AV42" s="15">
        <f>AK42/K42</f>
        <v>6.9772796138979762</v>
      </c>
      <c r="AW42" s="15">
        <f>AK42/Q42</f>
        <v>5.3857694126493625</v>
      </c>
      <c r="AX42" s="15">
        <f>AK42/U42-1</f>
        <v>2.7602020742787929</v>
      </c>
      <c r="AY42" s="15">
        <f>AK42/Y42-1</f>
        <v>3.4074685829338076</v>
      </c>
      <c r="AZ42" s="15">
        <f>AK42/AC42-1</f>
        <v>2.2629731099782524</v>
      </c>
      <c r="BA42" s="15">
        <f>AK42/AG42-1</f>
        <v>0.29382835340325664</v>
      </c>
      <c r="BC42" s="35">
        <f>AL42/E42-1</f>
        <v>6.3208538718280094</v>
      </c>
      <c r="BD42" s="35">
        <f>AL42/K42-1</f>
        <v>8.3030394851973011</v>
      </c>
      <c r="BE42" s="35">
        <f>AL42/Q42-1</f>
        <v>6.1810258835324836</v>
      </c>
      <c r="BF42" s="35">
        <f>AL42/U42-1</f>
        <v>4.0136027657050573</v>
      </c>
      <c r="BG42" s="35">
        <f>AL42/Y42-1</f>
        <v>4.8766247772450768</v>
      </c>
      <c r="BH42" s="35">
        <f>AL42/AC42-1</f>
        <v>3.3506308133043365</v>
      </c>
      <c r="BI42" s="35">
        <f>AL42/AG42-1</f>
        <v>0.72510447120434218</v>
      </c>
    </row>
    <row r="43" spans="1:61" ht="14.25" customHeight="1" x14ac:dyDescent="0.2">
      <c r="A43" s="10" t="s">
        <v>32</v>
      </c>
      <c r="B43" s="11">
        <v>-179477.21059090371</v>
      </c>
      <c r="C43" s="11">
        <v>-32128.953425855958</v>
      </c>
      <c r="D43" s="19">
        <v>-176554.83110693519</v>
      </c>
      <c r="E43" s="11">
        <v>-96245.562317336589</v>
      </c>
      <c r="F43" s="11">
        <v>-73371.994294628559</v>
      </c>
      <c r="G43" s="11">
        <v>-166997.54897687395</v>
      </c>
      <c r="H43" s="11">
        <v>-74100.355431255506</v>
      </c>
      <c r="I43" s="11">
        <v>-145772.225272688</v>
      </c>
      <c r="J43" s="19">
        <v>-188024.31495045609</v>
      </c>
      <c r="K43" s="11">
        <v>-435233.81452855712</v>
      </c>
      <c r="L43" s="11">
        <v>-802196.59764461638</v>
      </c>
      <c r="M43" s="11">
        <v>245262.90277691878</v>
      </c>
      <c r="N43" s="11">
        <v>-255814.6452981327</v>
      </c>
      <c r="O43" s="11">
        <v>295881.57900134847</v>
      </c>
      <c r="P43" s="11">
        <v>1210448.7147796527</v>
      </c>
      <c r="Q43" s="19">
        <v>1597315.9170205421</v>
      </c>
      <c r="R43" s="11">
        <v>7015488.0943755265</v>
      </c>
      <c r="S43" s="11">
        <v>13078541.961495735</v>
      </c>
      <c r="T43" s="19">
        <v>4164229.0839611264</v>
      </c>
      <c r="U43" s="11">
        <v>-7011402.1190200243</v>
      </c>
      <c r="V43" s="11">
        <v>4271582.7483611936</v>
      </c>
      <c r="W43" s="11">
        <v>6967918.4692864427</v>
      </c>
      <c r="X43" s="19">
        <v>1624857.1213339292</v>
      </c>
      <c r="Y43" s="11">
        <v>309210.10670402448</v>
      </c>
      <c r="Z43" s="11">
        <v>2510087.3951474605</v>
      </c>
      <c r="AA43" s="11">
        <v>-876231.05502126925</v>
      </c>
      <c r="AB43" s="19">
        <v>2245518.0371530931</v>
      </c>
      <c r="AC43" s="11">
        <v>998486.1093635743</v>
      </c>
      <c r="AD43" s="11">
        <v>420308.09494174743</v>
      </c>
      <c r="AE43" s="11">
        <v>-1691544.0559885493</v>
      </c>
      <c r="AF43" s="19">
        <v>-8051231.5958083495</v>
      </c>
      <c r="AG43" s="11">
        <v>-6090766.1584762121</v>
      </c>
      <c r="AH43" s="11">
        <v>10569928.234166132</v>
      </c>
      <c r="AI43" s="11">
        <v>-1346045.614486807</v>
      </c>
      <c r="AJ43" s="19">
        <v>-525763.02151999995</v>
      </c>
      <c r="AK43" s="19">
        <v>2379358.9513900001</v>
      </c>
      <c r="AL43" s="40">
        <f>AK43/0.75</f>
        <v>3172478.6018533334</v>
      </c>
      <c r="AM43" s="16">
        <f t="shared" si="1"/>
        <v>1.9779022087566518</v>
      </c>
      <c r="AN43" s="16">
        <f t="shared" si="2"/>
        <v>-13.65452796366765</v>
      </c>
      <c r="AO43" s="16">
        <f t="shared" si="3"/>
        <v>-1.329154061458738</v>
      </c>
      <c r="AP43" s="16">
        <f t="shared" si="4"/>
        <v>-1.1262569880089017</v>
      </c>
      <c r="AQ43" s="16">
        <f t="shared" si="5"/>
        <v>-1.3235749252145776</v>
      </c>
      <c r="AR43" s="16">
        <f t="shared" si="6"/>
        <v>-1.234138854741319</v>
      </c>
      <c r="AS43" s="16">
        <f t="shared" si="7"/>
        <v>-0.93469781420848408</v>
      </c>
      <c r="AT43" s="16"/>
      <c r="AU43" s="15">
        <f>AK43/E43-1</f>
        <v>-25.721752297990463</v>
      </c>
      <c r="AV43" s="15">
        <f>AK43/K43</f>
        <v>-5.4668522342808048</v>
      </c>
      <c r="AW43" s="15">
        <f>AK43/Q43</f>
        <v>1.4895982228914335</v>
      </c>
      <c r="AX43" s="15">
        <f>AK43/U43-1</f>
        <v>-1.339355653976178</v>
      </c>
      <c r="AY43" s="15">
        <f>AK43/Y43-1</f>
        <v>6.6949585404966063</v>
      </c>
      <c r="AZ43" s="15">
        <f>AK43/AC43-1</f>
        <v>1.3829665020643915</v>
      </c>
      <c r="BA43" s="15">
        <f>AK43/AG43-1</f>
        <v>-1.390650189070018</v>
      </c>
      <c r="BC43" s="35">
        <f>AL43/E43-1</f>
        <v>-33.96233639732062</v>
      </c>
      <c r="BD43" s="35">
        <f>AL43/K43-1</f>
        <v>-8.2891363123744064</v>
      </c>
      <c r="BE43" s="35">
        <f>AL43/Q43-1</f>
        <v>0.98613096385524468</v>
      </c>
      <c r="BF43" s="35">
        <f>AL43/U43-1</f>
        <v>-1.4524742053015705</v>
      </c>
      <c r="BG43" s="35">
        <f>AL43/Y43-1</f>
        <v>9.2599447206621406</v>
      </c>
      <c r="BH43" s="35">
        <f>AL43/AC43-1</f>
        <v>2.1772886694191884</v>
      </c>
      <c r="BI43" s="35">
        <f>AL43/AG43-1</f>
        <v>-1.5208669187600241</v>
      </c>
    </row>
    <row r="44" spans="1:61" ht="14.25" customHeight="1" x14ac:dyDescent="0.2">
      <c r="A44" s="10" t="s">
        <v>33</v>
      </c>
      <c r="B44" s="11">
        <v>223509.57133786861</v>
      </c>
      <c r="C44" s="11">
        <v>298329.12277674821</v>
      </c>
      <c r="D44" s="19">
        <v>304723.81837612286</v>
      </c>
      <c r="E44" s="11">
        <v>345552.1073828878</v>
      </c>
      <c r="F44" s="11">
        <v>470332.08839852648</v>
      </c>
      <c r="G44" s="11">
        <v>433661.79791674082</v>
      </c>
      <c r="H44" s="11">
        <v>358065.7792725254</v>
      </c>
      <c r="I44" s="11">
        <v>412629.64221714536</v>
      </c>
      <c r="J44" s="19">
        <v>248093.84074816713</v>
      </c>
      <c r="K44" s="11">
        <v>291227.94683584594</v>
      </c>
      <c r="L44" s="11">
        <v>800846.37940358277</v>
      </c>
      <c r="M44" s="11">
        <v>1310669.121641035</v>
      </c>
      <c r="N44" s="11">
        <v>2301048.403251695</v>
      </c>
      <c r="O44" s="11">
        <v>2081192.5945271957</v>
      </c>
      <c r="P44" s="11">
        <v>2117788.8317117346</v>
      </c>
      <c r="Q44" s="19">
        <v>3655819.7916821884</v>
      </c>
      <c r="R44" s="11">
        <v>10756366.217025792</v>
      </c>
      <c r="S44" s="11">
        <v>23306510.602423295</v>
      </c>
      <c r="T44" s="19">
        <v>9101294.3380412646</v>
      </c>
      <c r="U44" s="11">
        <v>5818341.8477142686</v>
      </c>
      <c r="V44" s="11">
        <v>6506301.665273061</v>
      </c>
      <c r="W44" s="11">
        <v>12668982.370728973</v>
      </c>
      <c r="X44" s="19">
        <v>10452306.923917711</v>
      </c>
      <c r="Y44" s="11">
        <v>9188331.9553067666</v>
      </c>
      <c r="Z44" s="11">
        <v>8956557.3225686923</v>
      </c>
      <c r="AA44" s="11">
        <v>7465931.2031433536</v>
      </c>
      <c r="AB44" s="19">
        <v>8690292.6669647433</v>
      </c>
      <c r="AC44" s="11">
        <v>7924297.8689168664</v>
      </c>
      <c r="AD44" s="11">
        <v>6330150.6756664235</v>
      </c>
      <c r="AE44" s="11">
        <v>6902893.8638377134</v>
      </c>
      <c r="AF44" s="19">
        <v>11103576.528859602</v>
      </c>
      <c r="AG44" s="11">
        <v>6777378.0439933166</v>
      </c>
      <c r="AH44" s="11">
        <v>14048242.360107187</v>
      </c>
      <c r="AI44" s="11">
        <v>6101364.1661731675</v>
      </c>
      <c r="AJ44" s="19">
        <v>3801542.8896599994</v>
      </c>
      <c r="AK44" s="19">
        <v>4577305.6321100006</v>
      </c>
      <c r="AL44" s="40">
        <f>AK44/0.75</f>
        <v>6103074.1761466675</v>
      </c>
      <c r="AM44" s="16">
        <f t="shared" si="1"/>
        <v>11.475371665787303</v>
      </c>
      <c r="AN44" s="16">
        <f t="shared" si="2"/>
        <v>17.449896290477806</v>
      </c>
      <c r="AO44" s="16">
        <f t="shared" si="3"/>
        <v>3.9860580193083806E-2</v>
      </c>
      <c r="AP44" s="16">
        <f t="shared" si="4"/>
        <v>-0.58230744458286043</v>
      </c>
      <c r="AQ44" s="16">
        <f t="shared" si="5"/>
        <v>-0.63629628202353694</v>
      </c>
      <c r="AR44" s="16">
        <f t="shared" si="6"/>
        <v>-0.56255295013122231</v>
      </c>
      <c r="AS44" s="16">
        <f t="shared" si="7"/>
        <v>-0.65762897389149266</v>
      </c>
      <c r="AT44" s="16"/>
      <c r="AU44" s="15">
        <f>AK44/E44-1</f>
        <v>12.246354267022696</v>
      </c>
      <c r="AV44" s="15">
        <f>AK44/K44</f>
        <v>15.717260935435062</v>
      </c>
      <c r="AW44" s="15">
        <f>AK44/Q44</f>
        <v>1.2520599736683957</v>
      </c>
      <c r="AX44" s="15">
        <f>AK44/U44-1</f>
        <v>-0.21329723280040824</v>
      </c>
      <c r="AY44" s="15">
        <f>AK44/Y44-1</f>
        <v>-0.50183497348870221</v>
      </c>
      <c r="AZ44" s="15">
        <f>AK44/AC44-1</f>
        <v>-0.42237082605582943</v>
      </c>
      <c r="BA44" s="15">
        <f>AK44/AG44-1</f>
        <v>-0.32461999280580278</v>
      </c>
      <c r="BC44" s="35">
        <f>AL44/E44-1</f>
        <v>16.661805689363593</v>
      </c>
      <c r="BD44" s="35">
        <f>AL44/K44-1</f>
        <v>19.956347913913415</v>
      </c>
      <c r="BE44" s="35">
        <f>AL44/Q44-1</f>
        <v>0.66941329822452755</v>
      </c>
      <c r="BF44" s="35">
        <f>AL44/U44-1</f>
        <v>4.8937022932789009E-2</v>
      </c>
      <c r="BG44" s="35">
        <f>AL44/Y44-1</f>
        <v>-0.33577996465160287</v>
      </c>
      <c r="BH44" s="35">
        <f>AL44/AC44-1</f>
        <v>-0.22982776807443928</v>
      </c>
      <c r="BI44" s="35">
        <f>AL44/AG44-1</f>
        <v>-9.9493323741070339E-2</v>
      </c>
    </row>
    <row r="45" spans="1:61" ht="14.25" customHeight="1" x14ac:dyDescent="0.2">
      <c r="A45" s="10" t="s">
        <v>34</v>
      </c>
      <c r="B45" s="11">
        <v>402986.78192877234</v>
      </c>
      <c r="C45" s="11">
        <v>330458.07620260416</v>
      </c>
      <c r="D45" s="19">
        <v>481278.64948305802</v>
      </c>
      <c r="E45" s="11">
        <v>441797.66970022442</v>
      </c>
      <c r="F45" s="11">
        <v>543704.08269315504</v>
      </c>
      <c r="G45" s="11">
        <v>600659.34689361474</v>
      </c>
      <c r="H45" s="11">
        <v>432166.13470378087</v>
      </c>
      <c r="I45" s="11">
        <v>558401.86748983338</v>
      </c>
      <c r="J45" s="19">
        <v>436118.15569862322</v>
      </c>
      <c r="K45" s="11">
        <v>726461.76136440306</v>
      </c>
      <c r="L45" s="11">
        <v>1603042.9770481992</v>
      </c>
      <c r="M45" s="11">
        <v>1065406.2188641161</v>
      </c>
      <c r="N45" s="11">
        <v>2556863.0485498277</v>
      </c>
      <c r="O45" s="11">
        <v>1785311.0155258472</v>
      </c>
      <c r="P45" s="11">
        <v>907340.11693208211</v>
      </c>
      <c r="Q45" s="19">
        <v>2058503.8746616463</v>
      </c>
      <c r="R45" s="11">
        <v>3740878.1226502648</v>
      </c>
      <c r="S45" s="11">
        <v>10227968.640927561</v>
      </c>
      <c r="T45" s="19">
        <v>4937065.2540801372</v>
      </c>
      <c r="U45" s="11">
        <v>12829743.966734294</v>
      </c>
      <c r="V45" s="11">
        <v>2234718.916911867</v>
      </c>
      <c r="W45" s="11">
        <v>5701063.9014425306</v>
      </c>
      <c r="X45" s="19">
        <v>8827449.802583782</v>
      </c>
      <c r="Y45" s="11">
        <v>8879121.848602742</v>
      </c>
      <c r="Z45" s="11">
        <v>6446469.9274212318</v>
      </c>
      <c r="AA45" s="11">
        <v>8342162.2581646228</v>
      </c>
      <c r="AB45" s="19">
        <v>6444774.6298116511</v>
      </c>
      <c r="AC45" s="11">
        <v>6925811.7595532918</v>
      </c>
      <c r="AD45" s="11">
        <v>5909842.5807246761</v>
      </c>
      <c r="AE45" s="11">
        <v>8594437.9198262636</v>
      </c>
      <c r="AF45" s="19">
        <v>19154808.12466795</v>
      </c>
      <c r="AG45" s="11">
        <v>12868144.202469528</v>
      </c>
      <c r="AH45" s="11">
        <v>3478314.1259410554</v>
      </c>
      <c r="AI45" s="11">
        <v>7447409.7806599746</v>
      </c>
      <c r="AJ45" s="19">
        <v>4327305.9111799998</v>
      </c>
      <c r="AK45" s="19">
        <v>2197946.6807200001</v>
      </c>
      <c r="AL45" s="40">
        <f>AK45/0.75</f>
        <v>2930595.5742933336</v>
      </c>
      <c r="AM45" s="16">
        <f t="shared" si="1"/>
        <v>7.9912692279783535</v>
      </c>
      <c r="AN45" s="16">
        <f t="shared" si="2"/>
        <v>4.0397963304212396</v>
      </c>
      <c r="AO45" s="16">
        <f t="shared" si="3"/>
        <v>1.1021606830306663</v>
      </c>
      <c r="AP45" s="16">
        <f t="shared" si="4"/>
        <v>-0.1235064378369749</v>
      </c>
      <c r="AQ45" s="16">
        <f t="shared" si="5"/>
        <v>-0.5097898024961407</v>
      </c>
      <c r="AR45" s="16">
        <f t="shared" si="6"/>
        <v>-0.32855589842301969</v>
      </c>
      <c r="AS45" s="16">
        <f t="shared" si="7"/>
        <v>-0.77408774428770144</v>
      </c>
      <c r="AT45" s="16"/>
      <c r="AU45" s="15">
        <f>AK45/E45-1</f>
        <v>3.9750074105447091</v>
      </c>
      <c r="AV45" s="15">
        <f>AK45/K45</f>
        <v>3.0255504110662752</v>
      </c>
      <c r="AW45" s="15">
        <f>AK45/Q45</f>
        <v>1.0677398802959619</v>
      </c>
      <c r="AX45" s="15">
        <f>AK45/U45-1</f>
        <v>-0.82868351181294309</v>
      </c>
      <c r="AY45" s="15">
        <f>AK45/Y45-1</f>
        <v>-0.7524590023431339</v>
      </c>
      <c r="AZ45" s="15">
        <f>AK45/AC45-1</f>
        <v>-0.68264417846930259</v>
      </c>
      <c r="BA45" s="15">
        <f>AK45/AG45-1</f>
        <v>-0.82919474275877392</v>
      </c>
      <c r="BC45" s="35">
        <f>AL45/E45-1</f>
        <v>5.6333432140596118</v>
      </c>
      <c r="BD45" s="35">
        <f>AL45/K45-1</f>
        <v>3.0340672147550336</v>
      </c>
      <c r="BE45" s="35">
        <f>AL45/Q45-1</f>
        <v>0.42365317372794942</v>
      </c>
      <c r="BF45" s="35">
        <f>AL45/U45-1</f>
        <v>-0.77157801575059082</v>
      </c>
      <c r="BG45" s="35">
        <f>AL45/Y45-1</f>
        <v>-0.66994533645751186</v>
      </c>
      <c r="BH45" s="35">
        <f>AL45/AC45-1</f>
        <v>-0.57685890462573675</v>
      </c>
      <c r="BI45" s="35">
        <f>AL45/AG45-1</f>
        <v>-0.77225965701169852</v>
      </c>
    </row>
    <row r="46" spans="1:61" ht="14.25" customHeight="1" x14ac:dyDescent="0.2">
      <c r="A46" s="10" t="s">
        <v>35</v>
      </c>
      <c r="B46" s="11">
        <v>23.785204994984422</v>
      </c>
      <c r="C46" s="11">
        <v>-8211.6547123977689</v>
      </c>
      <c r="D46" s="19">
        <v>-2524.809786831157</v>
      </c>
      <c r="E46" s="11">
        <v>5372.4037280122393</v>
      </c>
      <c r="F46" s="11">
        <v>-2056.7182875633366</v>
      </c>
      <c r="G46" s="11">
        <v>11746.899012676282</v>
      </c>
      <c r="H46" s="11">
        <v>133.25318021257831</v>
      </c>
      <c r="I46" s="11">
        <v>-941.62814729872048</v>
      </c>
      <c r="J46" s="19">
        <v>-11718.413154883285</v>
      </c>
      <c r="K46" s="11">
        <v>-12817.105162976688</v>
      </c>
      <c r="L46" s="11">
        <v>266.17205468404052</v>
      </c>
      <c r="M46" s="11">
        <v>-9028.1812095833193</v>
      </c>
      <c r="N46" s="11">
        <v>-2997.1938659595871</v>
      </c>
      <c r="O46" s="11">
        <v>5857.7240464407359</v>
      </c>
      <c r="P46" s="11">
        <v>-9627.7889143018238</v>
      </c>
      <c r="Q46" s="19">
        <v>-19388.452287051343</v>
      </c>
      <c r="R46" s="11">
        <v>-27921.641956648196</v>
      </c>
      <c r="S46" s="11">
        <v>-22646.70465179133</v>
      </c>
      <c r="T46" s="19">
        <v>31412.991940852138</v>
      </c>
      <c r="U46" s="11">
        <v>10748.351928864931</v>
      </c>
      <c r="V46" s="11">
        <v>-11164.57443339873</v>
      </c>
      <c r="W46" s="11">
        <v>-60797.972306237862</v>
      </c>
      <c r="X46" s="19">
        <v>-27156.868003020954</v>
      </c>
      <c r="Y46" s="11">
        <v>-26043.140054764088</v>
      </c>
      <c r="Z46" s="11">
        <v>-10068.519430605447</v>
      </c>
      <c r="AA46" s="11">
        <v>-31406.220970011233</v>
      </c>
      <c r="AB46" s="19">
        <v>-24372.666362597283</v>
      </c>
      <c r="AC46" s="11">
        <v>23091.673904667088</v>
      </c>
      <c r="AD46" s="11">
        <v>10128.054092831129</v>
      </c>
      <c r="AE46" s="11">
        <v>-3766.0473618223459</v>
      </c>
      <c r="AF46" s="19">
        <v>26553.487569886198</v>
      </c>
      <c r="AG46" s="11">
        <v>179703.21218770239</v>
      </c>
      <c r="AH46" s="11">
        <v>18120.057125665895</v>
      </c>
      <c r="AI46" s="11">
        <v>20261.755742850215</v>
      </c>
      <c r="AJ46" s="19">
        <v>27269.493529999636</v>
      </c>
      <c r="AK46" s="19">
        <v>-108944.11521000038</v>
      </c>
      <c r="AL46" s="40">
        <f>AK46/0.75</f>
        <v>-145258.82028000051</v>
      </c>
      <c r="AM46" s="16">
        <f t="shared" si="1"/>
        <v>-11.800613049042829</v>
      </c>
      <c r="AN46" s="16">
        <f t="shared" si="2"/>
        <v>8.2968317271354532</v>
      </c>
      <c r="AO46" s="16">
        <f t="shared" si="3"/>
        <v>-2.4064811943866031</v>
      </c>
      <c r="AP46" s="16">
        <f t="shared" si="4"/>
        <v>-0.131903972046163</v>
      </c>
      <c r="AQ46" s="16">
        <f t="shared" si="5"/>
        <v>-2.0041472207681004</v>
      </c>
      <c r="AR46" s="16">
        <f t="shared" si="6"/>
        <v>-2.1188555705931247</v>
      </c>
      <c r="AS46" s="16">
        <f t="shared" si="7"/>
        <v>2.6964667380470431E-2</v>
      </c>
      <c r="AT46" s="16"/>
      <c r="AU46" s="15">
        <f>AK46/E46-1</f>
        <v>-21.278467651631445</v>
      </c>
      <c r="AV46" s="15">
        <f>AK46/K46</f>
        <v>8.499900236809701</v>
      </c>
      <c r="AW46" s="15">
        <f>AK46/Q46</f>
        <v>5.6190207241430592</v>
      </c>
      <c r="AX46" s="15">
        <f>AK46/U46-1</f>
        <v>-11.135890221218808</v>
      </c>
      <c r="AY46" s="15">
        <f>AK46/Y46-1</f>
        <v>3.1832173455624133</v>
      </c>
      <c r="AZ46" s="15">
        <f>AK46/AC46-1</f>
        <v>-5.717895968034675</v>
      </c>
      <c r="BA46" s="15">
        <f>AK46/AG46-1</f>
        <v>-1.6062446735576814</v>
      </c>
      <c r="BC46" s="35">
        <f>AL46/E46-1</f>
        <v>-28.037956868841928</v>
      </c>
      <c r="BD46" s="35">
        <f>AL46/K46-1</f>
        <v>10.333200315746266</v>
      </c>
      <c r="BE46" s="35">
        <f>AL46/Q46-1</f>
        <v>6.4920276321907453</v>
      </c>
      <c r="BF46" s="35">
        <f>AL46/U46-1</f>
        <v>-14.514520294958412</v>
      </c>
      <c r="BG46" s="35">
        <f>AL46/Y46-1</f>
        <v>4.5776231274165502</v>
      </c>
      <c r="BH46" s="35">
        <f>AL46/AC46-1</f>
        <v>-7.2905279573795667</v>
      </c>
      <c r="BI46" s="35">
        <f>AL46/AG46-1</f>
        <v>-1.8083262314102417</v>
      </c>
    </row>
    <row r="47" spans="1:61" ht="14.25" customHeight="1" x14ac:dyDescent="0.2">
      <c r="A47" s="10" t="s">
        <v>36</v>
      </c>
      <c r="B47" s="11">
        <v>683568.95265210606</v>
      </c>
      <c r="C47" s="11">
        <v>594285.55578522931</v>
      </c>
      <c r="D47" s="19">
        <v>1456618.1680466926</v>
      </c>
      <c r="E47" s="11">
        <v>254143.95942791083</v>
      </c>
      <c r="F47" s="11">
        <v>935774.50579130091</v>
      </c>
      <c r="G47" s="11">
        <v>15814.927582594359</v>
      </c>
      <c r="H47" s="11">
        <v>40886.710582443819</v>
      </c>
      <c r="I47" s="11">
        <v>932831.42985308636</v>
      </c>
      <c r="J47" s="19">
        <v>-838049.60020797246</v>
      </c>
      <c r="K47" s="11">
        <v>-1379705.4639938374</v>
      </c>
      <c r="L47" s="11">
        <v>133320.25875014224</v>
      </c>
      <c r="M47" s="11">
        <v>-787968.66599639249</v>
      </c>
      <c r="N47" s="11">
        <v>-779049.28573589504</v>
      </c>
      <c r="O47" s="11">
        <v>-236177.58026275446</v>
      </c>
      <c r="P47" s="11">
        <v>329376.57617072953</v>
      </c>
      <c r="Q47" s="19">
        <v>237385.7924080604</v>
      </c>
      <c r="R47" s="11">
        <v>754983.96089399105</v>
      </c>
      <c r="S47" s="11">
        <v>1201850.9759410385</v>
      </c>
      <c r="T47" s="19">
        <v>1166889.0953422915</v>
      </c>
      <c r="U47" s="11">
        <v>-87235.338399430868</v>
      </c>
      <c r="V47" s="11">
        <v>-277759.66351878177</v>
      </c>
      <c r="W47" s="11">
        <v>-353485.4322245791</v>
      </c>
      <c r="X47" s="19">
        <v>614509.31593447691</v>
      </c>
      <c r="Y47" s="11">
        <v>-1016645.4367610324</v>
      </c>
      <c r="Z47" s="11">
        <v>-1984404.1194236837</v>
      </c>
      <c r="AA47" s="11">
        <v>287333.50887829094</v>
      </c>
      <c r="AB47" s="19">
        <v>-531284.57444438862</v>
      </c>
      <c r="AC47" s="11">
        <v>-375759.61617539026</v>
      </c>
      <c r="AD47" s="11">
        <v>-491413.50050468254</v>
      </c>
      <c r="AE47" s="11">
        <v>339759.26431920048</v>
      </c>
      <c r="AF47" s="19">
        <v>-1272388.7867510004</v>
      </c>
      <c r="AG47" s="11">
        <v>648292.18572047469</v>
      </c>
      <c r="AH47" s="11">
        <v>834701.3862198866</v>
      </c>
      <c r="AI47" s="11">
        <v>70616.222045653165</v>
      </c>
      <c r="AJ47" s="19">
        <v>646274.00625000102</v>
      </c>
      <c r="AK47" s="19">
        <v>1118681.8477640005</v>
      </c>
      <c r="AL47" s="40">
        <f>AK47/0.75</f>
        <v>1491575.7970186675</v>
      </c>
      <c r="AM47" s="16">
        <f t="shared" si="1"/>
        <v>-0.55631886212386972</v>
      </c>
      <c r="AN47" s="16">
        <f t="shared" si="2"/>
        <v>-2.3348635301375786</v>
      </c>
      <c r="AO47" s="16">
        <f t="shared" si="3"/>
        <v>1.7224628723317683</v>
      </c>
      <c r="AP47" s="16">
        <f t="shared" si="4"/>
        <v>-0.44615644380460584</v>
      </c>
      <c r="AQ47" s="16">
        <f t="shared" si="5"/>
        <v>5.1691145263143667E-2</v>
      </c>
      <c r="AR47" s="16">
        <f t="shared" si="6"/>
        <v>-2.2164366091860792</v>
      </c>
      <c r="AS47" s="16">
        <f t="shared" si="7"/>
        <v>-1.5079218026592631</v>
      </c>
      <c r="AT47" s="16"/>
      <c r="AU47" s="15">
        <f>AK47/E47-1</f>
        <v>3.4017644577593042</v>
      </c>
      <c r="AV47" s="15">
        <f>AK47/K47</f>
        <v>-0.8108120732708769</v>
      </c>
      <c r="AW47" s="15">
        <f>AK47/Q47</f>
        <v>4.7125054807029629</v>
      </c>
      <c r="AX47" s="15">
        <f>AK47/U47-1</f>
        <v>-13.823723370474125</v>
      </c>
      <c r="AY47" s="15">
        <f>AK47/Y47-1</f>
        <v>-2.1003657787793251</v>
      </c>
      <c r="AZ47" s="15">
        <f>AK47/AC47-1</f>
        <v>-3.9771210093046361</v>
      </c>
      <c r="BA47" s="15">
        <f>AK47/AG47-1</f>
        <v>0.72558280418074417</v>
      </c>
      <c r="BC47" s="35">
        <f>AL47/E47-1</f>
        <v>4.8690192770124057</v>
      </c>
      <c r="BD47" s="35">
        <f>AL47/K47-1</f>
        <v>-2.0810827643611693</v>
      </c>
      <c r="BE47" s="35">
        <f>AL47/Q47-1</f>
        <v>5.2833406409372845</v>
      </c>
      <c r="BF47" s="35">
        <f>AL47/U47-1</f>
        <v>-18.098297827298836</v>
      </c>
      <c r="BG47" s="35">
        <f>AL47/Y47-1</f>
        <v>-2.4671543717057669</v>
      </c>
      <c r="BH47" s="35">
        <f>AL47/AC47-1</f>
        <v>-4.9694946790728487</v>
      </c>
      <c r="BI47" s="35">
        <f>AL47/AG47-1</f>
        <v>1.3007770722409924</v>
      </c>
    </row>
    <row r="48" spans="1:61" ht="14.25" customHeight="1" x14ac:dyDescent="0.2">
      <c r="A48" s="10" t="s">
        <v>37</v>
      </c>
      <c r="B48" s="11">
        <v>1280530.0276162252</v>
      </c>
      <c r="C48" s="11">
        <v>618373.72721862444</v>
      </c>
      <c r="D48" s="19">
        <v>190182.03729642823</v>
      </c>
      <c r="E48" s="11">
        <v>-91563.467448230949</v>
      </c>
      <c r="F48" s="11">
        <v>151247.89868542692</v>
      </c>
      <c r="G48" s="11">
        <v>861137.57991179428</v>
      </c>
      <c r="H48" s="11">
        <v>169920.97923716129</v>
      </c>
      <c r="I48" s="11">
        <v>70597.546834865803</v>
      </c>
      <c r="J48" s="19">
        <v>-300957.82776794751</v>
      </c>
      <c r="K48" s="11">
        <v>-745776.61872331344</v>
      </c>
      <c r="L48" s="11">
        <v>-259965.40631799903</v>
      </c>
      <c r="M48" s="11">
        <v>-627415.0219884176</v>
      </c>
      <c r="N48" s="11">
        <v>-648593.39087649807</v>
      </c>
      <c r="O48" s="11">
        <v>-249268.55144360405</v>
      </c>
      <c r="P48" s="11">
        <v>1677247.2771127687</v>
      </c>
      <c r="Q48" s="19">
        <v>2769781.5748528386</v>
      </c>
      <c r="R48" s="11">
        <v>3612493.7580857356</v>
      </c>
      <c r="S48" s="11">
        <v>4613.7655413761795</v>
      </c>
      <c r="T48" s="19">
        <v>-239223.55082502111</v>
      </c>
      <c r="U48" s="11">
        <v>15013.871715429845</v>
      </c>
      <c r="V48" s="11">
        <v>-371769.13497185532</v>
      </c>
      <c r="W48" s="11">
        <v>-1534.3081254288043</v>
      </c>
      <c r="X48" s="19">
        <v>-1652.675390690699</v>
      </c>
      <c r="Y48" s="11">
        <v>0</v>
      </c>
      <c r="Z48" s="11">
        <v>0</v>
      </c>
      <c r="AA48" s="11">
        <v>0</v>
      </c>
      <c r="AB48" s="19">
        <v>0</v>
      </c>
      <c r="AC48" s="11">
        <v>0</v>
      </c>
      <c r="AD48" s="11">
        <v>0</v>
      </c>
      <c r="AE48" s="11">
        <v>0</v>
      </c>
      <c r="AF48" s="19">
        <v>0</v>
      </c>
      <c r="AG48" s="11">
        <v>0</v>
      </c>
      <c r="AH48" s="11">
        <v>0</v>
      </c>
      <c r="AI48" s="11">
        <v>0</v>
      </c>
      <c r="AJ48" s="19">
        <v>0</v>
      </c>
      <c r="AK48" s="19">
        <v>0</v>
      </c>
      <c r="AL48" s="40">
        <f>AK48/0.75</f>
        <v>0</v>
      </c>
      <c r="AM48" s="16"/>
      <c r="AN48" s="16"/>
      <c r="AO48" s="16"/>
      <c r="AP48" s="16"/>
      <c r="AQ48" s="16"/>
      <c r="AR48" s="16"/>
      <c r="AS48" s="16"/>
      <c r="AT48" s="16"/>
      <c r="AU48" s="15">
        <f>AK48/E48-1</f>
        <v>-1</v>
      </c>
      <c r="AV48" s="15">
        <f>AK48/K48</f>
        <v>0</v>
      </c>
      <c r="AW48" s="15">
        <f>AK48/Q48</f>
        <v>0</v>
      </c>
      <c r="AX48" s="15">
        <f>AK48/U48-1</f>
        <v>-1</v>
      </c>
      <c r="AY48" s="15" t="e">
        <f>AK48/Y48-1</f>
        <v>#DIV/0!</v>
      </c>
      <c r="AZ48" s="15" t="e">
        <f>AK48/AC48-1</f>
        <v>#DIV/0!</v>
      </c>
      <c r="BA48" s="15" t="e">
        <f>AK48/AG48-1</f>
        <v>#DIV/0!</v>
      </c>
      <c r="BC48" s="35">
        <f>AL48/E48-1</f>
        <v>-1</v>
      </c>
      <c r="BD48" s="35">
        <f>AL48/K48-1</f>
        <v>-1</v>
      </c>
      <c r="BE48" s="35">
        <f>AL48/Q48-1</f>
        <v>-1</v>
      </c>
      <c r="BF48" s="35">
        <f>AL48/U48-1</f>
        <v>-1</v>
      </c>
      <c r="BG48" s="35" t="e">
        <f>AL48/Y48-1</f>
        <v>#DIV/0!</v>
      </c>
      <c r="BH48" s="35" t="e">
        <f>AL48/AC48-1</f>
        <v>#DIV/0!</v>
      </c>
      <c r="BI48" s="35" t="e">
        <f>AL48/AG48-1</f>
        <v>#DIV/0!</v>
      </c>
    </row>
    <row r="49" spans="1:61" ht="14.25" customHeight="1" x14ac:dyDescent="0.2">
      <c r="A49" s="10" t="s">
        <v>38</v>
      </c>
      <c r="B49" s="11">
        <v>0</v>
      </c>
      <c r="C49" s="11">
        <v>-129721.68689840732</v>
      </c>
      <c r="D49" s="19">
        <v>-15753.62890443226</v>
      </c>
      <c r="E49" s="11">
        <v>-142237.39004198887</v>
      </c>
      <c r="F49" s="11">
        <v>-74233.728961758214</v>
      </c>
      <c r="G49" s="11">
        <v>-19718.120132477528</v>
      </c>
      <c r="H49" s="11">
        <v>-66322.425238412616</v>
      </c>
      <c r="I49" s="11">
        <v>-64535.645051820997</v>
      </c>
      <c r="J49" s="19">
        <v>-432724.41184898163</v>
      </c>
      <c r="K49" s="11">
        <v>-821038.4793284185</v>
      </c>
      <c r="L49" s="11">
        <v>-615873.73961983633</v>
      </c>
      <c r="M49" s="11">
        <v>-658272.93090236757</v>
      </c>
      <c r="N49" s="11">
        <v>-694262.52831993764</v>
      </c>
      <c r="O49" s="11">
        <v>-264781.98639929894</v>
      </c>
      <c r="P49" s="11">
        <v>-8078.7417462304729</v>
      </c>
      <c r="Q49" s="19">
        <v>-336.41285540897343</v>
      </c>
      <c r="R49" s="11">
        <v>-18255.428567422838</v>
      </c>
      <c r="S49" s="11">
        <v>-61657.581570045586</v>
      </c>
      <c r="T49" s="19">
        <v>-407635.87098663114</v>
      </c>
      <c r="U49" s="11">
        <v>-114438.98718301026</v>
      </c>
      <c r="V49" s="11">
        <v>-374731.13614347286</v>
      </c>
      <c r="W49" s="11">
        <v>-1534.3081254288043</v>
      </c>
      <c r="X49" s="19">
        <v>-1652.675390690699</v>
      </c>
      <c r="Y49" s="11">
        <v>0</v>
      </c>
      <c r="Z49" s="11">
        <v>0</v>
      </c>
      <c r="AA49" s="11">
        <v>0</v>
      </c>
      <c r="AB49" s="19">
        <v>0</v>
      </c>
      <c r="AC49" s="11">
        <v>0</v>
      </c>
      <c r="AD49" s="11">
        <v>0</v>
      </c>
      <c r="AE49" s="11">
        <v>0</v>
      </c>
      <c r="AF49" s="19">
        <v>0</v>
      </c>
      <c r="AG49" s="11">
        <v>0</v>
      </c>
      <c r="AH49" s="11">
        <v>0</v>
      </c>
      <c r="AI49" s="11">
        <v>0</v>
      </c>
      <c r="AJ49" s="19">
        <v>0</v>
      </c>
      <c r="AK49" s="19">
        <v>0</v>
      </c>
      <c r="AL49" s="40">
        <f>AK49/0.75</f>
        <v>0</v>
      </c>
      <c r="AM49" s="16"/>
      <c r="AN49" s="16"/>
      <c r="AO49" s="16"/>
      <c r="AP49" s="16"/>
      <c r="AQ49" s="16"/>
      <c r="AR49" s="16"/>
      <c r="AS49" s="16"/>
      <c r="AT49" s="16"/>
      <c r="AU49" s="15">
        <f>AK49/E49-1</f>
        <v>-1</v>
      </c>
      <c r="AV49" s="15">
        <f>AK49/K49</f>
        <v>0</v>
      </c>
      <c r="AW49" s="15">
        <f>AK49/Q49</f>
        <v>0</v>
      </c>
      <c r="AX49" s="15">
        <f>AK49/U49-1</f>
        <v>-1</v>
      </c>
      <c r="AY49" s="15" t="e">
        <f>AK49/Y49-1</f>
        <v>#DIV/0!</v>
      </c>
      <c r="AZ49" s="15" t="e">
        <f>AK49/AC49-1</f>
        <v>#DIV/0!</v>
      </c>
      <c r="BA49" s="15" t="e">
        <f>AK49/AG49-1</f>
        <v>#DIV/0!</v>
      </c>
      <c r="BC49" s="35">
        <f>AL49/E49-1</f>
        <v>-1</v>
      </c>
      <c r="BD49" s="35">
        <f>AL49/K49-1</f>
        <v>-1</v>
      </c>
      <c r="BE49" s="35">
        <f>AL49/Q49-1</f>
        <v>-1</v>
      </c>
      <c r="BF49" s="35">
        <f>AL49/U49-1</f>
        <v>-1</v>
      </c>
      <c r="BG49" s="35" t="e">
        <f>AL49/Y49-1</f>
        <v>#DIV/0!</v>
      </c>
      <c r="BH49" s="35" t="e">
        <f>AL49/AC49-1</f>
        <v>#DIV/0!</v>
      </c>
      <c r="BI49" s="35" t="e">
        <f>AL49/AG49-1</f>
        <v>#DIV/0!</v>
      </c>
    </row>
    <row r="50" spans="1:61" ht="14.25" customHeight="1" x14ac:dyDescent="0.2">
      <c r="A50" s="10" t="s">
        <v>39</v>
      </c>
      <c r="B50" s="11">
        <v>1280530.0276162252</v>
      </c>
      <c r="C50" s="11">
        <v>748095.41411703173</v>
      </c>
      <c r="D50" s="19">
        <v>205935.66620086049</v>
      </c>
      <c r="E50" s="11">
        <v>50673.922593757903</v>
      </c>
      <c r="F50" s="11">
        <v>225481.62764718512</v>
      </c>
      <c r="G50" s="11">
        <v>880855.70004427177</v>
      </c>
      <c r="H50" s="11">
        <v>236243.40447557389</v>
      </c>
      <c r="I50" s="11">
        <v>135133.19188668681</v>
      </c>
      <c r="J50" s="19">
        <v>131766.58408103415</v>
      </c>
      <c r="K50" s="11">
        <v>75261.86060510503</v>
      </c>
      <c r="L50" s="11">
        <v>355908.33330183727</v>
      </c>
      <c r="M50" s="11">
        <v>30857.908913949868</v>
      </c>
      <c r="N50" s="11">
        <v>45669.137443439584</v>
      </c>
      <c r="O50" s="11">
        <v>15513.434955694864</v>
      </c>
      <c r="P50" s="11">
        <v>1685326.0188589992</v>
      </c>
      <c r="Q50" s="19">
        <v>2770117.9877082477</v>
      </c>
      <c r="R50" s="11">
        <v>3630749.1866531582</v>
      </c>
      <c r="S50" s="11">
        <v>66271.347111421768</v>
      </c>
      <c r="T50" s="19">
        <v>168412.32016161003</v>
      </c>
      <c r="U50" s="11">
        <v>129452.85889844011</v>
      </c>
      <c r="V50" s="11">
        <v>2962.0011716175709</v>
      </c>
      <c r="W50" s="11">
        <v>0</v>
      </c>
      <c r="X50" s="19">
        <v>0</v>
      </c>
      <c r="Y50" s="11">
        <v>0</v>
      </c>
      <c r="Z50" s="11">
        <v>0</v>
      </c>
      <c r="AA50" s="11">
        <v>0</v>
      </c>
      <c r="AB50" s="19">
        <v>0</v>
      </c>
      <c r="AC50" s="11">
        <v>0</v>
      </c>
      <c r="AD50" s="11">
        <v>0</v>
      </c>
      <c r="AE50" s="11">
        <v>0</v>
      </c>
      <c r="AF50" s="19">
        <v>0</v>
      </c>
      <c r="AG50" s="11">
        <v>0</v>
      </c>
      <c r="AH50" s="11">
        <v>0</v>
      </c>
      <c r="AI50" s="11">
        <v>0</v>
      </c>
      <c r="AJ50" s="19">
        <v>0</v>
      </c>
      <c r="AK50" s="19">
        <v>0</v>
      </c>
      <c r="AL50" s="40">
        <f>AK50/0.75</f>
        <v>0</v>
      </c>
      <c r="AM50" s="16"/>
      <c r="AN50" s="16"/>
      <c r="AO50" s="16"/>
      <c r="AP50" s="16"/>
      <c r="AQ50" s="16"/>
      <c r="AR50" s="16"/>
      <c r="AS50" s="16"/>
      <c r="AT50" s="16"/>
      <c r="AU50" s="15">
        <f>AK50/E50-1</f>
        <v>-1</v>
      </c>
      <c r="AV50" s="15">
        <f>AK50/K50</f>
        <v>0</v>
      </c>
      <c r="AW50" s="15">
        <f>AK50/Q50</f>
        <v>0</v>
      </c>
      <c r="AX50" s="15">
        <f>AK50/U50-1</f>
        <v>-1</v>
      </c>
      <c r="AY50" s="15" t="e">
        <f>AK50/Y50-1</f>
        <v>#DIV/0!</v>
      </c>
      <c r="AZ50" s="15" t="e">
        <f>AK50/AC50-1</f>
        <v>#DIV/0!</v>
      </c>
      <c r="BA50" s="15" t="e">
        <f>AK50/AG50-1</f>
        <v>#DIV/0!</v>
      </c>
      <c r="BC50" s="35">
        <f>AL50/E50-1</f>
        <v>-1</v>
      </c>
      <c r="BD50" s="35">
        <f>AL50/K50-1</f>
        <v>-1</v>
      </c>
      <c r="BE50" s="35">
        <f>AL50/Q50-1</f>
        <v>-1</v>
      </c>
      <c r="BF50" s="35">
        <f>AL50/U50-1</f>
        <v>-1</v>
      </c>
      <c r="BG50" s="35" t="e">
        <f>AL50/Y50-1</f>
        <v>#DIV/0!</v>
      </c>
      <c r="BH50" s="35" t="e">
        <f>AL50/AC50-1</f>
        <v>#DIV/0!</v>
      </c>
      <c r="BI50" s="35" t="e">
        <f>AL50/AG50-1</f>
        <v>#DIV/0!</v>
      </c>
    </row>
    <row r="51" spans="1:61" ht="14.25" customHeight="1" x14ac:dyDescent="0.2">
      <c r="A51" s="10" t="s">
        <v>40</v>
      </c>
      <c r="B51" s="11">
        <v>-294074.32825673866</v>
      </c>
      <c r="C51" s="11">
        <v>-239046.05311405729</v>
      </c>
      <c r="D51" s="19">
        <v>32788.693931829075</v>
      </c>
      <c r="E51" s="11">
        <v>90040.285944339208</v>
      </c>
      <c r="F51" s="11">
        <v>-186639.61075652498</v>
      </c>
      <c r="G51" s="11">
        <v>-44291.127572020894</v>
      </c>
      <c r="H51" s="11">
        <v>152890.64344434068</v>
      </c>
      <c r="I51" s="11">
        <v>15491.83004077547</v>
      </c>
      <c r="J51" s="19">
        <v>114719.96711630808</v>
      </c>
      <c r="K51" s="11">
        <v>87136.716319715459</v>
      </c>
      <c r="L51" s="11">
        <v>-688608.88318117789</v>
      </c>
      <c r="M51" s="11">
        <v>592909.44096761208</v>
      </c>
      <c r="N51" s="11">
        <v>144639.45147181003</v>
      </c>
      <c r="O51" s="11">
        <v>-111711.80833638371</v>
      </c>
      <c r="P51" s="11">
        <v>-1503317.3648462191</v>
      </c>
      <c r="Q51" s="19">
        <v>-1868380.3623467938</v>
      </c>
      <c r="R51" s="11">
        <v>-1833061.2515194593</v>
      </c>
      <c r="S51" s="11">
        <v>-2785597.9306866298</v>
      </c>
      <c r="T51" s="19">
        <v>639507.40636982629</v>
      </c>
      <c r="U51" s="11">
        <v>-3643.084957262296</v>
      </c>
      <c r="V51" s="11">
        <v>326357.51271246688</v>
      </c>
      <c r="W51" s="11">
        <v>-8.5291462862238259</v>
      </c>
      <c r="X51" s="19">
        <v>3.311974730843084</v>
      </c>
      <c r="Y51" s="11">
        <v>0</v>
      </c>
      <c r="Z51" s="11">
        <v>0</v>
      </c>
      <c r="AA51" s="11">
        <v>0</v>
      </c>
      <c r="AB51" s="19">
        <v>0</v>
      </c>
      <c r="AC51" s="11">
        <v>0</v>
      </c>
      <c r="AD51" s="11">
        <v>0</v>
      </c>
      <c r="AE51" s="11">
        <v>0</v>
      </c>
      <c r="AF51" s="19">
        <v>0</v>
      </c>
      <c r="AG51" s="11">
        <v>0</v>
      </c>
      <c r="AH51" s="11">
        <v>0</v>
      </c>
      <c r="AI51" s="11">
        <v>0</v>
      </c>
      <c r="AJ51" s="19">
        <v>0</v>
      </c>
      <c r="AK51" s="19">
        <v>0</v>
      </c>
      <c r="AL51" s="40">
        <f>AK51/0.75</f>
        <v>0</v>
      </c>
      <c r="AM51" s="16"/>
      <c r="AN51" s="16"/>
      <c r="AO51" s="16"/>
      <c r="AP51" s="16"/>
      <c r="AQ51" s="16"/>
      <c r="AR51" s="16"/>
      <c r="AS51" s="16"/>
      <c r="AT51" s="16"/>
      <c r="AU51" s="15">
        <f>AK51/E51-1</f>
        <v>-1</v>
      </c>
      <c r="AV51" s="15">
        <f>AK51/K51</f>
        <v>0</v>
      </c>
      <c r="AW51" s="15">
        <f>AK51/Q51</f>
        <v>0</v>
      </c>
      <c r="AX51" s="15">
        <f>AK51/U51-1</f>
        <v>-1</v>
      </c>
      <c r="AY51" s="15" t="e">
        <f>AK51/Y51-1</f>
        <v>#DIV/0!</v>
      </c>
      <c r="AZ51" s="15" t="e">
        <f>AK51/AC51-1</f>
        <v>#DIV/0!</v>
      </c>
      <c r="BA51" s="15" t="e">
        <f>AK51/AG51-1</f>
        <v>#DIV/0!</v>
      </c>
      <c r="BC51" s="35">
        <f>AL51/E51-1</f>
        <v>-1</v>
      </c>
      <c r="BD51" s="35">
        <f>AL51/K51-1</f>
        <v>-1</v>
      </c>
      <c r="BE51" s="35">
        <f>AL51/Q51-1</f>
        <v>-1</v>
      </c>
      <c r="BF51" s="35">
        <f>AL51/U51-1</f>
        <v>-1</v>
      </c>
      <c r="BG51" s="35" t="e">
        <f>AL51/Y51-1</f>
        <v>#DIV/0!</v>
      </c>
      <c r="BH51" s="35" t="e">
        <f>AL51/AC51-1</f>
        <v>#DIV/0!</v>
      </c>
      <c r="BI51" s="35" t="e">
        <f>AL51/AG51-1</f>
        <v>#DIV/0!</v>
      </c>
    </row>
    <row r="52" spans="1:61" ht="14.25" customHeight="1" x14ac:dyDescent="0.2">
      <c r="A52" s="10" t="s">
        <v>41</v>
      </c>
      <c r="B52" s="11">
        <v>0</v>
      </c>
      <c r="C52" s="11">
        <v>221968.54527578893</v>
      </c>
      <c r="D52" s="19">
        <v>10011.272575187126</v>
      </c>
      <c r="E52" s="11">
        <v>10129.532168738162</v>
      </c>
      <c r="F52" s="11">
        <v>-73880.283102193309</v>
      </c>
      <c r="G52" s="11">
        <v>-92068.692473459349</v>
      </c>
      <c r="H52" s="11">
        <v>0</v>
      </c>
      <c r="I52" s="11">
        <v>0</v>
      </c>
      <c r="J52" s="19">
        <v>239496.52943511182</v>
      </c>
      <c r="K52" s="11">
        <v>-101594.59185544726</v>
      </c>
      <c r="L52" s="11">
        <v>182630.3257025269</v>
      </c>
      <c r="M52" s="11">
        <v>-129676.81102814044</v>
      </c>
      <c r="N52" s="11">
        <v>-191993.19970544137</v>
      </c>
      <c r="O52" s="11">
        <v>0</v>
      </c>
      <c r="P52" s="11">
        <v>0</v>
      </c>
      <c r="Q52" s="19">
        <v>0</v>
      </c>
      <c r="R52" s="11">
        <v>0</v>
      </c>
      <c r="S52" s="11">
        <v>0</v>
      </c>
      <c r="T52" s="19">
        <v>0</v>
      </c>
      <c r="U52" s="11">
        <v>0</v>
      </c>
      <c r="V52" s="11">
        <v>0</v>
      </c>
      <c r="W52" s="11">
        <v>0</v>
      </c>
      <c r="X52" s="19">
        <v>0</v>
      </c>
      <c r="Y52" s="11">
        <v>0</v>
      </c>
      <c r="Z52" s="11">
        <v>0</v>
      </c>
      <c r="AA52" s="11">
        <v>0</v>
      </c>
      <c r="AB52" s="19">
        <v>0</v>
      </c>
      <c r="AC52" s="11">
        <v>0</v>
      </c>
      <c r="AD52" s="11">
        <v>0</v>
      </c>
      <c r="AE52" s="11">
        <v>0</v>
      </c>
      <c r="AF52" s="19">
        <v>0</v>
      </c>
      <c r="AG52" s="11">
        <v>0</v>
      </c>
      <c r="AH52" s="11">
        <v>0</v>
      </c>
      <c r="AI52" s="11">
        <v>0</v>
      </c>
      <c r="AJ52" s="19">
        <v>0</v>
      </c>
      <c r="AK52" s="19">
        <v>0</v>
      </c>
      <c r="AL52" s="40">
        <f>AK52/0.75</f>
        <v>0</v>
      </c>
      <c r="AM52" s="16"/>
      <c r="AN52" s="16"/>
      <c r="AO52" s="16"/>
      <c r="AP52" s="16"/>
      <c r="AQ52" s="16"/>
      <c r="AR52" s="16"/>
      <c r="AS52" s="16"/>
      <c r="AT52" s="16"/>
      <c r="AU52" s="15">
        <f>AK52/E52-1</f>
        <v>-1</v>
      </c>
      <c r="AV52" s="15">
        <f>AK52/K52</f>
        <v>0</v>
      </c>
      <c r="AW52" s="15" t="e">
        <f>AK52/Q52</f>
        <v>#DIV/0!</v>
      </c>
      <c r="AX52" s="15" t="e">
        <f>AK52/U52-1</f>
        <v>#DIV/0!</v>
      </c>
      <c r="AY52" s="15" t="e">
        <f>AK52/Y52-1</f>
        <v>#DIV/0!</v>
      </c>
      <c r="AZ52" s="15" t="e">
        <f>AK52/AC52-1</f>
        <v>#DIV/0!</v>
      </c>
      <c r="BA52" s="15" t="e">
        <f>AK52/AG52-1</f>
        <v>#DIV/0!</v>
      </c>
      <c r="BC52" s="35">
        <f>AL52/E52-1</f>
        <v>-1</v>
      </c>
      <c r="BD52" s="35">
        <f>AL52/K52-1</f>
        <v>-1</v>
      </c>
      <c r="BE52" s="35" t="e">
        <f>AL52/Q52-1</f>
        <v>#DIV/0!</v>
      </c>
      <c r="BF52" s="35" t="e">
        <f>AL52/U52-1</f>
        <v>#DIV/0!</v>
      </c>
      <c r="BG52" s="35" t="e">
        <f>AL52/Y52-1</f>
        <v>#DIV/0!</v>
      </c>
      <c r="BH52" s="35" t="e">
        <f>AL52/AC52-1</f>
        <v>#DIV/0!</v>
      </c>
      <c r="BI52" s="35" t="e">
        <f>AL52/AG52-1</f>
        <v>#DIV/0!</v>
      </c>
    </row>
    <row r="53" spans="1:61" ht="14.25" customHeight="1" x14ac:dyDescent="0.2">
      <c r="B53" s="7" t="s">
        <v>52</v>
      </c>
      <c r="C53" s="7" t="s">
        <v>52</v>
      </c>
      <c r="D53" s="21" t="s">
        <v>52</v>
      </c>
      <c r="E53" s="7" t="s">
        <v>52</v>
      </c>
      <c r="F53" s="7" t="s">
        <v>52</v>
      </c>
      <c r="G53" s="7" t="s">
        <v>52</v>
      </c>
      <c r="H53" s="7" t="s">
        <v>52</v>
      </c>
      <c r="I53" s="7" t="s">
        <v>52</v>
      </c>
      <c r="J53" s="21" t="s">
        <v>52</v>
      </c>
      <c r="K53" s="7" t="s">
        <v>52</v>
      </c>
      <c r="L53" s="7" t="s">
        <v>52</v>
      </c>
      <c r="M53" s="7" t="s">
        <v>52</v>
      </c>
      <c r="N53" s="7" t="s">
        <v>52</v>
      </c>
      <c r="O53" s="7" t="s">
        <v>52</v>
      </c>
      <c r="P53" s="7" t="s">
        <v>52</v>
      </c>
      <c r="Q53" s="21" t="s">
        <v>52</v>
      </c>
      <c r="R53" s="7" t="s">
        <v>52</v>
      </c>
      <c r="S53" s="7" t="s">
        <v>52</v>
      </c>
      <c r="T53" s="21" t="s">
        <v>52</v>
      </c>
      <c r="U53" s="7" t="s">
        <v>52</v>
      </c>
      <c r="V53" s="7" t="s">
        <v>52</v>
      </c>
      <c r="W53" s="7" t="s">
        <v>52</v>
      </c>
      <c r="X53" s="21" t="s">
        <v>52</v>
      </c>
      <c r="Y53" s="7" t="s">
        <v>52</v>
      </c>
      <c r="Z53" s="7" t="s">
        <v>52</v>
      </c>
      <c r="AA53" s="7" t="s">
        <v>52</v>
      </c>
      <c r="AB53" s="21" t="s">
        <v>52</v>
      </c>
      <c r="AC53" s="7" t="s">
        <v>52</v>
      </c>
      <c r="AD53" s="7" t="s">
        <v>52</v>
      </c>
      <c r="AE53" s="7" t="s">
        <v>52</v>
      </c>
      <c r="AF53" s="21" t="s">
        <v>52</v>
      </c>
      <c r="AG53" s="7" t="s">
        <v>52</v>
      </c>
      <c r="AH53" s="7" t="s">
        <v>52</v>
      </c>
      <c r="AI53" s="7" t="s">
        <v>52</v>
      </c>
      <c r="AJ53" s="21" t="s">
        <v>52</v>
      </c>
      <c r="AK53" s="21"/>
      <c r="AL53" s="42">
        <f>AK53/0.75</f>
        <v>0</v>
      </c>
      <c r="AM53" s="16"/>
      <c r="AN53" s="16"/>
      <c r="AO53" s="16"/>
      <c r="AP53" s="16"/>
      <c r="AQ53" s="16"/>
      <c r="AR53" s="16"/>
      <c r="AS53" s="16"/>
      <c r="AT53" s="16"/>
      <c r="AU53" s="15" t="e">
        <f>AK53/E53-1</f>
        <v>#VALUE!</v>
      </c>
      <c r="AV53" s="15" t="e">
        <f>AK53/K53</f>
        <v>#VALUE!</v>
      </c>
      <c r="AW53" s="15" t="e">
        <f>AK53/Q53</f>
        <v>#VALUE!</v>
      </c>
      <c r="AX53" s="15" t="e">
        <f>AK53/U53-1</f>
        <v>#VALUE!</v>
      </c>
      <c r="AY53" s="15" t="e">
        <f>AK53/Y53-1</f>
        <v>#VALUE!</v>
      </c>
      <c r="AZ53" s="15" t="e">
        <f>AK53/AC53-1</f>
        <v>#VALUE!</v>
      </c>
      <c r="BA53" s="15" t="e">
        <f>AK53/AG53-1</f>
        <v>#VALUE!</v>
      </c>
      <c r="BC53" s="35" t="e">
        <f>AL53/E53-1</f>
        <v>#VALUE!</v>
      </c>
      <c r="BD53" s="35" t="e">
        <f>AL53/K53-1</f>
        <v>#VALUE!</v>
      </c>
      <c r="BE53" s="35" t="e">
        <f>AL53/Q53-1</f>
        <v>#VALUE!</v>
      </c>
      <c r="BF53" s="35" t="e">
        <f>AL53/U53-1</f>
        <v>#VALUE!</v>
      </c>
      <c r="BG53" s="35" t="e">
        <f>AL53/Y53-1</f>
        <v>#VALUE!</v>
      </c>
      <c r="BH53" s="35" t="e">
        <f>AL53/AC53-1</f>
        <v>#VALUE!</v>
      </c>
      <c r="BI53" s="35" t="e">
        <f>AL53/AG53-1</f>
        <v>#VALUE!</v>
      </c>
    </row>
    <row r="54" spans="1:61" s="34" customFormat="1" ht="14.25" customHeight="1" x14ac:dyDescent="0.2">
      <c r="A54" s="8" t="s">
        <v>42</v>
      </c>
      <c r="B54" s="9">
        <v>123308.44899524799</v>
      </c>
      <c r="C54" s="9">
        <v>197743.67566644427</v>
      </c>
      <c r="D54" s="18">
        <v>77157.256669893337</v>
      </c>
      <c r="E54" s="9">
        <v>-951393.04854152969</v>
      </c>
      <c r="F54" s="9">
        <v>-467555.68701786816</v>
      </c>
      <c r="G54" s="9">
        <v>-2260175.5246741017</v>
      </c>
      <c r="H54" s="9">
        <v>-1735950.5909644859</v>
      </c>
      <c r="I54" s="9">
        <v>-1011947.0267891248</v>
      </c>
      <c r="J54" s="18">
        <v>-1287514.2313367086</v>
      </c>
      <c r="K54" s="9">
        <v>-471998.62913817138</v>
      </c>
      <c r="L54" s="9">
        <v>-691504.10921235476</v>
      </c>
      <c r="M54" s="9">
        <v>-238086.94371959005</v>
      </c>
      <c r="N54" s="9">
        <v>-464620.67101437296</v>
      </c>
      <c r="O54" s="9">
        <v>134624.55535119527</v>
      </c>
      <c r="P54" s="9">
        <v>-997814.56448933727</v>
      </c>
      <c r="Q54" s="18">
        <v>-3828695.4381921752</v>
      </c>
      <c r="R54" s="9">
        <v>-3134722.3465146017</v>
      </c>
      <c r="S54" s="9">
        <v>-2285431.7644643048</v>
      </c>
      <c r="T54" s="18">
        <v>-323906.38858855743</v>
      </c>
      <c r="U54" s="9">
        <v>551290.54254245153</v>
      </c>
      <c r="V54" s="9">
        <v>4875380.9493427826</v>
      </c>
      <c r="W54" s="9">
        <v>3740290.5193615127</v>
      </c>
      <c r="X54" s="18">
        <v>929220.87838425883</v>
      </c>
      <c r="Y54" s="9">
        <v>298404.62868672417</v>
      </c>
      <c r="Z54" s="9">
        <v>4141903.0037258994</v>
      </c>
      <c r="AA54" s="9">
        <v>4542377.9482562682</v>
      </c>
      <c r="AB54" s="18">
        <v>8099569.8937609559</v>
      </c>
      <c r="AC54" s="9">
        <v>7875604.7377481535</v>
      </c>
      <c r="AD54" s="9">
        <v>4357838.0213558776</v>
      </c>
      <c r="AE54" s="9">
        <v>5855992.4795499332</v>
      </c>
      <c r="AF54" s="18">
        <v>10760655.558237452</v>
      </c>
      <c r="AG54" s="9">
        <v>18145746.922795501</v>
      </c>
      <c r="AH54" s="9">
        <v>7019054.4151244089</v>
      </c>
      <c r="AI54" s="9">
        <v>5014373.3204932185</v>
      </c>
      <c r="AJ54" s="18">
        <v>7989632.8681529993</v>
      </c>
      <c r="AK54" s="18">
        <v>8825057.2861439995</v>
      </c>
      <c r="AL54" s="43">
        <f>AK54/0.75</f>
        <v>11766743.048192</v>
      </c>
      <c r="AM54" s="16">
        <f t="shared" si="1"/>
        <v>102.54998626163628</v>
      </c>
      <c r="AN54" s="16">
        <f t="shared" si="2"/>
        <v>-7.8543376619470431</v>
      </c>
      <c r="AO54" s="16">
        <f t="shared" si="3"/>
        <v>-3.0867768139650007</v>
      </c>
      <c r="AP54" s="16">
        <f t="shared" si="4"/>
        <v>-25.66648744709337</v>
      </c>
      <c r="AQ54" s="16">
        <f t="shared" si="5"/>
        <v>7.598206361920619</v>
      </c>
      <c r="AR54" s="16">
        <f t="shared" si="6"/>
        <v>-1.3573193027526131E-2</v>
      </c>
      <c r="AS54" s="16">
        <f t="shared" si="7"/>
        <v>-0.25751430060069069</v>
      </c>
      <c r="AT54" s="16"/>
      <c r="AU54" s="15">
        <f>AK54/E54-1</f>
        <v>-10.275932065798328</v>
      </c>
      <c r="AV54" s="15">
        <f>AK54/K54</f>
        <v>-18.697209570836655</v>
      </c>
      <c r="AW54" s="15">
        <f>AK54/Q54</f>
        <v>-2.3049776166868461</v>
      </c>
      <c r="AX54" s="15">
        <f>AK54/U54-1</f>
        <v>15.007996882087699</v>
      </c>
      <c r="AY54" s="15">
        <f>AK54/Y54-1</f>
        <v>28.574130015955145</v>
      </c>
      <c r="AZ54" s="15">
        <f>AK54/AC54-1</f>
        <v>0.1205561452119448</v>
      </c>
      <c r="BA54" s="15">
        <f>AK54/AG54-1</f>
        <v>-0.51365698399234438</v>
      </c>
      <c r="BC54" s="35">
        <f>AL54/E54-1</f>
        <v>-13.367909421064438</v>
      </c>
      <c r="BD54" s="35">
        <f>AL54/K54-1</f>
        <v>-25.929612761115543</v>
      </c>
      <c r="BE54" s="35">
        <f>AL54/Q54-1</f>
        <v>-4.0733034889157942</v>
      </c>
      <c r="BF54" s="35">
        <f>AL54/U54-1</f>
        <v>20.343995842783599</v>
      </c>
      <c r="BG54" s="35">
        <f>AL54/Y54-1</f>
        <v>38.432173354606867</v>
      </c>
      <c r="BH54" s="35">
        <f>AL54/AC54-1</f>
        <v>0.49407486028259306</v>
      </c>
      <c r="BI54" s="35">
        <f>AL54/AG54-1</f>
        <v>-0.35154264532312585</v>
      </c>
    </row>
    <row r="55" spans="1:61" ht="14.25" customHeight="1" x14ac:dyDescent="0.2">
      <c r="A55" s="10" t="s">
        <v>43</v>
      </c>
      <c r="B55" s="11">
        <v>-96627.395292124216</v>
      </c>
      <c r="C55" s="11">
        <v>220621.09182714339</v>
      </c>
      <c r="D55" s="19">
        <v>-132586.3471056117</v>
      </c>
      <c r="E55" s="11">
        <v>-1137925.00691812</v>
      </c>
      <c r="F55" s="11">
        <v>-518832.26586312562</v>
      </c>
      <c r="G55" s="11">
        <v>-2144407.7666786425</v>
      </c>
      <c r="H55" s="11">
        <v>-974150.85011397244</v>
      </c>
      <c r="I55" s="11">
        <v>-588075.98210740194</v>
      </c>
      <c r="J55" s="19">
        <v>-259770.70845424072</v>
      </c>
      <c r="K55" s="11">
        <v>392521.01886781596</v>
      </c>
      <c r="L55" s="11">
        <v>-289820.71581893205</v>
      </c>
      <c r="M55" s="11">
        <v>712113.53375698277</v>
      </c>
      <c r="N55" s="11">
        <v>822668.62341946934</v>
      </c>
      <c r="O55" s="11">
        <v>1154171.181117099</v>
      </c>
      <c r="P55" s="11">
        <v>202760.62018221192</v>
      </c>
      <c r="Q55" s="19">
        <v>-1048923.3596715697</v>
      </c>
      <c r="R55" s="11">
        <v>-117291.72235678951</v>
      </c>
      <c r="S55" s="11">
        <v>-568934.63820729626</v>
      </c>
      <c r="T55" s="19">
        <v>-397395.69792722398</v>
      </c>
      <c r="U55" s="11">
        <v>-669905.32036528119</v>
      </c>
      <c r="V55" s="11">
        <v>1405731.2407947208</v>
      </c>
      <c r="W55" s="11">
        <v>1059667.5382834799</v>
      </c>
      <c r="X55" s="19">
        <v>540140.68532395212</v>
      </c>
      <c r="Y55" s="11">
        <v>-729825.7597320457</v>
      </c>
      <c r="Z55" s="11">
        <v>1362054.4441232551</v>
      </c>
      <c r="AA55" s="11">
        <v>1263718.7827273421</v>
      </c>
      <c r="AB55" s="19">
        <v>2019377.2055112494</v>
      </c>
      <c r="AC55" s="11">
        <v>1992062.8436995402</v>
      </c>
      <c r="AD55" s="11">
        <v>1744261.6252388295</v>
      </c>
      <c r="AE55" s="11">
        <v>1345839.9929518115</v>
      </c>
      <c r="AF55" s="19">
        <v>4633333.331930832</v>
      </c>
      <c r="AG55" s="11">
        <v>14536641.791699927</v>
      </c>
      <c r="AH55" s="11">
        <v>5306660.1961957952</v>
      </c>
      <c r="AI55" s="11">
        <v>2915071.9149570698</v>
      </c>
      <c r="AJ55" s="19">
        <v>3258035.5367899998</v>
      </c>
      <c r="AK55" s="19">
        <v>2737610.26315</v>
      </c>
      <c r="AL55" s="40">
        <f>AK55/0.75</f>
        <v>3650147.0175333335</v>
      </c>
      <c r="AM55" s="16">
        <f t="shared" si="1"/>
        <v>-25.572933849627901</v>
      </c>
      <c r="AN55" s="16">
        <f t="shared" si="2"/>
        <v>-11.538564103089541</v>
      </c>
      <c r="AO55" s="16">
        <f t="shared" si="3"/>
        <v>-4.1060758698425115</v>
      </c>
      <c r="AP55" s="16">
        <f t="shared" si="4"/>
        <v>-9.1984670538296864</v>
      </c>
      <c r="AQ55" s="16">
        <f t="shared" si="5"/>
        <v>5.0318276799237527</v>
      </c>
      <c r="AR55" s="16">
        <f t="shared" si="6"/>
        <v>0.61338630935232197</v>
      </c>
      <c r="AS55" s="16">
        <f t="shared" si="7"/>
        <v>-0.29682686235046019</v>
      </c>
      <c r="AT55" s="16"/>
      <c r="AU55" s="15">
        <f>AK55/E55-1</f>
        <v>-3.405791459460374</v>
      </c>
      <c r="AV55" s="15">
        <f>AK55/K55</f>
        <v>6.9744297287476176</v>
      </c>
      <c r="AW55" s="15">
        <f>AK55/Q55</f>
        <v>-2.6099240119956697</v>
      </c>
      <c r="AX55" s="15">
        <f>AK55/U55-1</f>
        <v>-5.0865629513992445</v>
      </c>
      <c r="AY55" s="15">
        <f>AK55/Y55-1</f>
        <v>-4.7510463650325372</v>
      </c>
      <c r="AZ55" s="15">
        <f>AK55/AC55-1</f>
        <v>0.37425898575863892</v>
      </c>
      <c r="BA55" s="15">
        <f>AK55/AG55-1</f>
        <v>-0.81167519277298905</v>
      </c>
      <c r="BC55" s="35">
        <f>AL55/E55-1</f>
        <v>-4.2077219459471653</v>
      </c>
      <c r="BD55" s="35">
        <f>AL55/K55-1</f>
        <v>8.2992396383301568</v>
      </c>
      <c r="BE55" s="35">
        <f>AL55/Q55-1</f>
        <v>-4.4798986826608935</v>
      </c>
      <c r="BF55" s="35">
        <f>AL55/U55-1</f>
        <v>-6.44875060186566</v>
      </c>
      <c r="BG55" s="35">
        <f>AL55/Y55-1</f>
        <v>-6.0013951533767171</v>
      </c>
      <c r="BH55" s="35">
        <f>AL55/AC55-1</f>
        <v>0.83234531434485182</v>
      </c>
      <c r="BI55" s="35">
        <f>AL55/AG55-1</f>
        <v>-0.74890025703065199</v>
      </c>
    </row>
    <row r="56" spans="1:61" ht="14.25" customHeight="1" x14ac:dyDescent="0.2">
      <c r="A56" s="10" t="s">
        <v>44</v>
      </c>
      <c r="B56" s="11">
        <v>884322.02911102329</v>
      </c>
      <c r="C56" s="11">
        <v>1202206.7546214259</v>
      </c>
      <c r="D56" s="19">
        <v>954124.34969485761</v>
      </c>
      <c r="E56" s="11">
        <v>357477.94325621554</v>
      </c>
      <c r="F56" s="11">
        <v>310610.91430646379</v>
      </c>
      <c r="G56" s="11">
        <v>205513.195620502</v>
      </c>
      <c r="H56" s="11">
        <v>150755.11639102083</v>
      </c>
      <c r="I56" s="11">
        <v>164803.48540452719</v>
      </c>
      <c r="J56" s="19">
        <v>131753.60112828112</v>
      </c>
      <c r="K56" s="11">
        <v>798427.00523282401</v>
      </c>
      <c r="L56" s="11">
        <v>130639.66418487877</v>
      </c>
      <c r="M56" s="11">
        <v>1178352.5202372228</v>
      </c>
      <c r="N56" s="11">
        <v>1722520.2319250403</v>
      </c>
      <c r="O56" s="11">
        <v>1812052.124429754</v>
      </c>
      <c r="P56" s="11">
        <v>1355330.7014681618</v>
      </c>
      <c r="Q56" s="19">
        <v>228581.88927396046</v>
      </c>
      <c r="R56" s="11">
        <v>111698.92344660457</v>
      </c>
      <c r="S56" s="11">
        <v>64101.555706755753</v>
      </c>
      <c r="T56" s="19">
        <v>377803.23577081121</v>
      </c>
      <c r="U56" s="11">
        <v>97907.103816104893</v>
      </c>
      <c r="V56" s="11">
        <v>1514250.1639192721</v>
      </c>
      <c r="W56" s="11">
        <v>1190441.9462656325</v>
      </c>
      <c r="X56" s="19">
        <v>1208265.8445731371</v>
      </c>
      <c r="Y56" s="11">
        <v>6878.4535123935048</v>
      </c>
      <c r="Z56" s="11">
        <v>1980730.0496474116</v>
      </c>
      <c r="AA56" s="11">
        <v>1419854.4880872781</v>
      </c>
      <c r="AB56" s="19">
        <v>2799422.7247912791</v>
      </c>
      <c r="AC56" s="11">
        <v>2396745.0323472694</v>
      </c>
      <c r="AD56" s="11">
        <v>2652627.294375693</v>
      </c>
      <c r="AE56" s="11">
        <v>2354066.1923780567</v>
      </c>
      <c r="AF56" s="19">
        <v>6448542.2979712626</v>
      </c>
      <c r="AG56" s="11">
        <v>15052083.493906507</v>
      </c>
      <c r="AH56" s="11">
        <v>5823327.1915837424</v>
      </c>
      <c r="AI56" s="11">
        <v>4065410.5610417952</v>
      </c>
      <c r="AJ56" s="19">
        <v>3305040.8741099993</v>
      </c>
      <c r="AK56" s="19">
        <v>4896812.9830700001</v>
      </c>
      <c r="AL56" s="40">
        <f>AK56/0.75</f>
        <v>6529083.9774266668</v>
      </c>
      <c r="AM56" s="16">
        <f t="shared" si="1"/>
        <v>2.4639519211169882</v>
      </c>
      <c r="AN56" s="16">
        <f t="shared" si="2"/>
        <v>36.166445100064074</v>
      </c>
      <c r="AO56" s="16">
        <f t="shared" si="3"/>
        <v>13.458892104740785</v>
      </c>
      <c r="AP56" s="16">
        <f t="shared" si="4"/>
        <v>7.7480480874307656</v>
      </c>
      <c r="AQ56" s="16">
        <f t="shared" si="5"/>
        <v>1.7353590180128138</v>
      </c>
      <c r="AR56" s="16">
        <f t="shared" si="6"/>
        <v>0.18061514784496091</v>
      </c>
      <c r="AS56" s="16">
        <f t="shared" si="7"/>
        <v>-0.48747473128155205</v>
      </c>
      <c r="AT56" s="16"/>
      <c r="AU56" s="15">
        <f>AK56/E56-1</f>
        <v>12.698224115495433</v>
      </c>
      <c r="AV56" s="15">
        <f>AK56/K56</f>
        <v>6.1330753481241196</v>
      </c>
      <c r="AW56" s="15">
        <f>AK56/Q56</f>
        <v>21.422576384435519</v>
      </c>
      <c r="AX56" s="15">
        <f>AK56/U56-1</f>
        <v>49.014889545374494</v>
      </c>
      <c r="AY56" s="15">
        <f>AK56/Y56-1</f>
        <v>710.90609549762723</v>
      </c>
      <c r="AZ56" s="15">
        <f>AK56/AC56-1</f>
        <v>1.0431096829161972</v>
      </c>
      <c r="BA56" s="15">
        <f>AK56/AG56-1</f>
        <v>-0.67467540390322955</v>
      </c>
      <c r="BC56" s="35">
        <f>AL56/E56-1</f>
        <v>17.264298820660578</v>
      </c>
      <c r="BD56" s="35">
        <f>AL56/K56-1</f>
        <v>7.1774337974988249</v>
      </c>
      <c r="BE56" s="35">
        <f>AL56/Q56-1</f>
        <v>27.56343517924736</v>
      </c>
      <c r="BF56" s="35">
        <f>AL56/U56-1</f>
        <v>65.686519393832668</v>
      </c>
      <c r="BG56" s="35">
        <f>AL56/Y56-1</f>
        <v>948.20812733016965</v>
      </c>
      <c r="BH56" s="35">
        <f>AL56/AC56-1</f>
        <v>1.7241462438882627</v>
      </c>
      <c r="BI56" s="35">
        <f>AL56/AG56-1</f>
        <v>-0.56623387187097274</v>
      </c>
    </row>
    <row r="57" spans="1:61" ht="14.25" customHeight="1" x14ac:dyDescent="0.2">
      <c r="A57" s="10" t="s">
        <v>45</v>
      </c>
      <c r="B57" s="11">
        <v>0</v>
      </c>
      <c r="C57" s="11">
        <v>0</v>
      </c>
      <c r="D57" s="19">
        <v>0</v>
      </c>
      <c r="E57" s="11">
        <v>0</v>
      </c>
      <c r="F57" s="11">
        <v>0</v>
      </c>
      <c r="G57" s="11">
        <v>0</v>
      </c>
      <c r="H57" s="11">
        <v>0</v>
      </c>
      <c r="I57" s="11">
        <v>0</v>
      </c>
      <c r="J57" s="19">
        <v>0</v>
      </c>
      <c r="K57" s="11">
        <v>605966.90190732665</v>
      </c>
      <c r="L57" s="11">
        <v>0</v>
      </c>
      <c r="M57" s="11">
        <v>0</v>
      </c>
      <c r="N57" s="11">
        <v>0</v>
      </c>
      <c r="O57" s="11">
        <v>1601850.2910948158</v>
      </c>
      <c r="P57" s="11">
        <v>754291.62378527049</v>
      </c>
      <c r="Q57" s="19">
        <v>0</v>
      </c>
      <c r="R57" s="11">
        <v>0</v>
      </c>
      <c r="S57" s="11">
        <v>0</v>
      </c>
      <c r="T57" s="19">
        <v>0</v>
      </c>
      <c r="U57" s="11">
        <v>0</v>
      </c>
      <c r="V57" s="11">
        <v>1409761.3110670245</v>
      </c>
      <c r="W57" s="11">
        <v>1125026.8059088103</v>
      </c>
      <c r="X57" s="19">
        <v>1165586.5790003375</v>
      </c>
      <c r="Y57" s="11">
        <v>0</v>
      </c>
      <c r="Z57" s="11">
        <v>1943636.4179440842</v>
      </c>
      <c r="AA57" s="11">
        <v>1362614.7444035953</v>
      </c>
      <c r="AB57" s="19">
        <v>2702321.2149750539</v>
      </c>
      <c r="AC57" s="11">
        <v>2340353.4770695358</v>
      </c>
      <c r="AD57" s="11">
        <v>2485422.1044363077</v>
      </c>
      <c r="AE57" s="11">
        <v>2269907.9997311872</v>
      </c>
      <c r="AF57" s="19">
        <v>6433291.0164595675</v>
      </c>
      <c r="AG57" s="11">
        <v>14980936.44659701</v>
      </c>
      <c r="AH57" s="11">
        <v>5767869.3982037613</v>
      </c>
      <c r="AI57" s="11">
        <v>3754242.1620368953</v>
      </c>
      <c r="AJ57" s="19">
        <v>3291245.5931099998</v>
      </c>
      <c r="AK57" s="19">
        <v>4896047.5760699995</v>
      </c>
      <c r="AL57" s="40">
        <f>AK57/0.75</f>
        <v>6528063.4347599996</v>
      </c>
      <c r="AM57" s="16"/>
      <c r="AN57" s="16"/>
      <c r="AO57" s="16"/>
      <c r="AP57" s="16"/>
      <c r="AQ57" s="16">
        <f t="shared" si="5"/>
        <v>1.8236817859834389</v>
      </c>
      <c r="AR57" s="16">
        <f t="shared" si="6"/>
        <v>0.21793278122208082</v>
      </c>
      <c r="AS57" s="16">
        <f t="shared" si="7"/>
        <v>-0.48840405560865319</v>
      </c>
      <c r="AT57" s="16"/>
      <c r="AU57" s="15" t="e">
        <f>AK57/E57-1</f>
        <v>#DIV/0!</v>
      </c>
      <c r="AV57" s="15">
        <f>AK57/K57</f>
        <v>8.0797277221896433</v>
      </c>
      <c r="AW57" s="15" t="e">
        <f>AK57/Q57</f>
        <v>#DIV/0!</v>
      </c>
      <c r="AX57" s="15" t="e">
        <f>AK57/U57-1</f>
        <v>#DIV/0!</v>
      </c>
      <c r="AY57" s="15" t="e">
        <f>AK57/Y57-1</f>
        <v>#DIV/0!</v>
      </c>
      <c r="AZ57" s="15">
        <f>AK57/AC57-1</f>
        <v>1.0920120076051782</v>
      </c>
      <c r="BA57" s="15">
        <f>AK57/AG57-1</f>
        <v>-0.67318147343304702</v>
      </c>
      <c r="BC57" s="35" t="e">
        <f>AL57/E57-1</f>
        <v>#DIV/0!</v>
      </c>
      <c r="BD57" s="35">
        <f>AL57/K57-1</f>
        <v>9.7729702962528577</v>
      </c>
      <c r="BE57" s="35" t="e">
        <f>AL57/Q57-1</f>
        <v>#DIV/0!</v>
      </c>
      <c r="BF57" s="35" t="e">
        <f>AL57/U57-1</f>
        <v>#DIV/0!</v>
      </c>
      <c r="BG57" s="35" t="e">
        <f>AL57/Y57-1</f>
        <v>#DIV/0!</v>
      </c>
      <c r="BH57" s="35">
        <f>AL57/AC57-1</f>
        <v>1.7893493434735714</v>
      </c>
      <c r="BI57" s="35">
        <f>AL57/AG57-1</f>
        <v>-0.56424196457739595</v>
      </c>
    </row>
    <row r="58" spans="1:61" ht="14.25" customHeight="1" x14ac:dyDescent="0.2">
      <c r="A58" s="10" t="s">
        <v>46</v>
      </c>
      <c r="B58" s="11">
        <v>884322.02911102329</v>
      </c>
      <c r="C58" s="11">
        <v>1202206.7546214259</v>
      </c>
      <c r="D58" s="19">
        <v>954124.34969485761</v>
      </c>
      <c r="E58" s="11">
        <v>357477.94325621554</v>
      </c>
      <c r="F58" s="11">
        <v>310610.91430646379</v>
      </c>
      <c r="G58" s="11">
        <v>205513.195620502</v>
      </c>
      <c r="H58" s="11">
        <v>150755.11639102083</v>
      </c>
      <c r="I58" s="11">
        <v>164803.48540452719</v>
      </c>
      <c r="J58" s="19">
        <v>131753.60112828112</v>
      </c>
      <c r="K58" s="11">
        <v>192460.10332549745</v>
      </c>
      <c r="L58" s="11">
        <v>130639.66418487877</v>
      </c>
      <c r="M58" s="11">
        <v>1178352.5202372228</v>
      </c>
      <c r="N58" s="11">
        <v>1722520.2319250403</v>
      </c>
      <c r="O58" s="11">
        <v>210201.83333493827</v>
      </c>
      <c r="P58" s="11">
        <v>601039.07768289139</v>
      </c>
      <c r="Q58" s="19">
        <v>228581.88927396046</v>
      </c>
      <c r="R58" s="11">
        <v>111698.92344660457</v>
      </c>
      <c r="S58" s="11">
        <v>64101.555706755753</v>
      </c>
      <c r="T58" s="19">
        <v>377803.23577081121</v>
      </c>
      <c r="U58" s="11">
        <v>97907.103816104893</v>
      </c>
      <c r="V58" s="11">
        <v>104488.85285224752</v>
      </c>
      <c r="W58" s="11">
        <v>65415.140356822259</v>
      </c>
      <c r="X58" s="19">
        <v>42679.265572799697</v>
      </c>
      <c r="Y58" s="11">
        <v>6878.4535123935048</v>
      </c>
      <c r="Z58" s="11">
        <v>37093.631703327424</v>
      </c>
      <c r="AA58" s="11">
        <v>57239.743683682565</v>
      </c>
      <c r="AB58" s="19">
        <v>97101.50981622508</v>
      </c>
      <c r="AC58" s="11">
        <v>56391.555277733642</v>
      </c>
      <c r="AD58" s="11">
        <v>167205.1899393856</v>
      </c>
      <c r="AE58" s="11">
        <v>84158.192646869516</v>
      </c>
      <c r="AF58" s="19">
        <v>15251.281511695717</v>
      </c>
      <c r="AG58" s="11">
        <v>71147.047309496978</v>
      </c>
      <c r="AH58" s="11">
        <v>55457.793379980889</v>
      </c>
      <c r="AI58" s="11">
        <v>311168.39900489978</v>
      </c>
      <c r="AJ58" s="19">
        <v>13795.280999999999</v>
      </c>
      <c r="AK58" s="19">
        <v>765.40699999999993</v>
      </c>
      <c r="AL58" s="40">
        <f>AK58/0.75</f>
        <v>1020.5426666666666</v>
      </c>
      <c r="AM58" s="16">
        <f t="shared" si="1"/>
        <v>-0.98554142234771402</v>
      </c>
      <c r="AN58" s="16">
        <f t="shared" si="2"/>
        <v>-0.99419061799111841</v>
      </c>
      <c r="AO58" s="16">
        <f t="shared" si="3"/>
        <v>-0.93964840765024016</v>
      </c>
      <c r="AP58" s="16">
        <f t="shared" si="4"/>
        <v>-0.96348554037168521</v>
      </c>
      <c r="AQ58" s="16">
        <f t="shared" si="5"/>
        <v>-0.67676854756394889</v>
      </c>
      <c r="AR58" s="16">
        <f t="shared" si="6"/>
        <v>-0.85792928424996651</v>
      </c>
      <c r="AS58" s="16">
        <f t="shared" si="7"/>
        <v>-9.546742092322924E-2</v>
      </c>
      <c r="AT58" s="16"/>
      <c r="AU58" s="15">
        <f>AK58/E58-1</f>
        <v>-0.9978588692968634</v>
      </c>
      <c r="AV58" s="15">
        <f>AK58/K58</f>
        <v>3.9769645073166578E-3</v>
      </c>
      <c r="AW58" s="15">
        <f>AK58/Q58</f>
        <v>3.3485023788680066E-3</v>
      </c>
      <c r="AX58" s="15">
        <f>AK58/U58-1</f>
        <v>-0.99218231394692635</v>
      </c>
      <c r="AY58" s="15">
        <f>AK58/Y58-1</f>
        <v>-0.88872396991258285</v>
      </c>
      <c r="AZ58" s="15">
        <f>AK58/AC58-1</f>
        <v>-0.98642692161565149</v>
      </c>
      <c r="BA58" s="15">
        <f>AK58/AG58-1</f>
        <v>-0.98924190069799522</v>
      </c>
      <c r="BC58" s="35">
        <f>AL58/E58-1</f>
        <v>-0.99714515906248458</v>
      </c>
      <c r="BD58" s="35">
        <f>AL58/K58-1</f>
        <v>-0.99469738065691116</v>
      </c>
      <c r="BE58" s="35">
        <f>AL58/Q58-1</f>
        <v>-0.9955353301615093</v>
      </c>
      <c r="BF58" s="35">
        <f>AL58/U58-1</f>
        <v>-0.98957641859590173</v>
      </c>
      <c r="BG58" s="35">
        <f>AL58/Y58-1</f>
        <v>-0.85163195988344376</v>
      </c>
      <c r="BH58" s="35">
        <f>AL58/AC58-1</f>
        <v>-0.98190256215420202</v>
      </c>
      <c r="BI58" s="35">
        <f>AL58/AG58-1</f>
        <v>-0.98565586759732693</v>
      </c>
    </row>
    <row r="59" spans="1:61" ht="14.25" customHeight="1" x14ac:dyDescent="0.2">
      <c r="A59" s="10" t="s">
        <v>47</v>
      </c>
      <c r="B59" s="11">
        <v>980949.42440314754</v>
      </c>
      <c r="C59" s="11">
        <v>981585.66279428243</v>
      </c>
      <c r="D59" s="19">
        <v>1086710.6968004692</v>
      </c>
      <c r="E59" s="11">
        <v>1495402.9501743354</v>
      </c>
      <c r="F59" s="11">
        <v>829443.18016958935</v>
      </c>
      <c r="G59" s="11">
        <v>2349920.9622991444</v>
      </c>
      <c r="H59" s="11">
        <v>1124905.9665049932</v>
      </c>
      <c r="I59" s="11">
        <v>752879.46751192911</v>
      </c>
      <c r="J59" s="19">
        <v>391524.30958252185</v>
      </c>
      <c r="K59" s="11">
        <v>405905.98636500805</v>
      </c>
      <c r="L59" s="11">
        <v>420460.3800038108</v>
      </c>
      <c r="M59" s="11">
        <v>466238.98648024019</v>
      </c>
      <c r="N59" s="11">
        <v>899851.6085055708</v>
      </c>
      <c r="O59" s="11">
        <v>657880.94331265509</v>
      </c>
      <c r="P59" s="11">
        <v>1152570.0812859498</v>
      </c>
      <c r="Q59" s="19">
        <v>1277505.2489455303</v>
      </c>
      <c r="R59" s="11">
        <v>228990.64580339409</v>
      </c>
      <c r="S59" s="11">
        <v>633036.19391405198</v>
      </c>
      <c r="T59" s="19">
        <v>775198.93369803519</v>
      </c>
      <c r="U59" s="11">
        <v>767812.42418138613</v>
      </c>
      <c r="V59" s="11">
        <v>108518.92312455134</v>
      </c>
      <c r="W59" s="11">
        <v>130774.40798215273</v>
      </c>
      <c r="X59" s="19">
        <v>668125.159249185</v>
      </c>
      <c r="Y59" s="11">
        <v>736704.21324443922</v>
      </c>
      <c r="Z59" s="11">
        <v>618675.60552415659</v>
      </c>
      <c r="AA59" s="11">
        <v>156135.70535993582</v>
      </c>
      <c r="AB59" s="19">
        <v>780045.51928002958</v>
      </c>
      <c r="AC59" s="11">
        <v>404682.18864772946</v>
      </c>
      <c r="AD59" s="11">
        <v>908365.66913686343</v>
      </c>
      <c r="AE59" s="11">
        <v>1008226.1994262454</v>
      </c>
      <c r="AF59" s="19">
        <v>1815208.9660404311</v>
      </c>
      <c r="AG59" s="11">
        <v>515441.70220657933</v>
      </c>
      <c r="AH59" s="11">
        <v>516666.99538794789</v>
      </c>
      <c r="AI59" s="11">
        <v>1150338.6460847249</v>
      </c>
      <c r="AJ59" s="19">
        <v>47005.337319999999</v>
      </c>
      <c r="AK59" s="19">
        <v>2159202.7199199996</v>
      </c>
      <c r="AL59" s="40">
        <f>AK59/0.75</f>
        <v>2878936.9598933328</v>
      </c>
      <c r="AM59" s="16">
        <f t="shared" si="1"/>
        <v>-0.95674530722997875</v>
      </c>
      <c r="AN59" s="16">
        <f t="shared" si="2"/>
        <v>4.5148624672177675</v>
      </c>
      <c r="AO59" s="16">
        <f t="shared" si="3"/>
        <v>-0.96320536658553946</v>
      </c>
      <c r="AP59" s="16">
        <f t="shared" si="4"/>
        <v>-0.93936351654179384</v>
      </c>
      <c r="AQ59" s="16">
        <f t="shared" si="5"/>
        <v>-0.92964591039675426</v>
      </c>
      <c r="AR59" s="16">
        <f t="shared" si="6"/>
        <v>-0.93974026366642649</v>
      </c>
      <c r="AS59" s="16">
        <f t="shared" si="7"/>
        <v>-0.97410472391917824</v>
      </c>
      <c r="AT59" s="16"/>
      <c r="AU59" s="15">
        <f>AK59/E59-1</f>
        <v>0.44389358043481053</v>
      </c>
      <c r="AV59" s="15">
        <f>AK59/K59</f>
        <v>5.3194650792322928</v>
      </c>
      <c r="AW59" s="15">
        <f>AK59/Q59</f>
        <v>1.6901713098261115</v>
      </c>
      <c r="AX59" s="15">
        <f>AK59/U59-1</f>
        <v>1.8121487122614139</v>
      </c>
      <c r="AY59" s="15">
        <f>AK59/Y59-1</f>
        <v>1.9308950337217277</v>
      </c>
      <c r="AZ59" s="15">
        <f>AK59/AC59-1</f>
        <v>4.3355516513714356</v>
      </c>
      <c r="BA59" s="15">
        <f>AK59/AG59-1</f>
        <v>3.1890338144480053</v>
      </c>
      <c r="BC59" s="35">
        <f>AL59/E59-1</f>
        <v>0.92519144057974723</v>
      </c>
      <c r="BD59" s="35">
        <f>AL59/K59-1</f>
        <v>6.0926201056430571</v>
      </c>
      <c r="BE59" s="35">
        <f>AL59/Q59-1</f>
        <v>1.2535617464348152</v>
      </c>
      <c r="BF59" s="35">
        <f>AL59/U59-1</f>
        <v>2.7495316163485519</v>
      </c>
      <c r="BG59" s="35">
        <f>AL59/Y59-1</f>
        <v>2.9078600449623035</v>
      </c>
      <c r="BH59" s="35">
        <f>AL59/AC59-1</f>
        <v>6.1140688684952469</v>
      </c>
      <c r="BI59" s="35">
        <f>AL59/AG59-1</f>
        <v>4.5853784192640061</v>
      </c>
    </row>
    <row r="60" spans="1:61" ht="14.25" customHeight="1" x14ac:dyDescent="0.2">
      <c r="A60" s="10" t="s">
        <v>48</v>
      </c>
      <c r="B60" s="11">
        <v>-239677.56443320928</v>
      </c>
      <c r="C60" s="11">
        <v>-495887.27949011809</v>
      </c>
      <c r="D60" s="19">
        <v>-217177.62495354825</v>
      </c>
      <c r="E60" s="11">
        <v>-154900.80592434396</v>
      </c>
      <c r="F60" s="11">
        <v>-219405.72501371242</v>
      </c>
      <c r="G60" s="11">
        <v>-322640.07325285272</v>
      </c>
      <c r="H60" s="11">
        <v>-918108.61804813356</v>
      </c>
      <c r="I60" s="11">
        <v>-484900.28486155934</v>
      </c>
      <c r="J60" s="19">
        <v>-1003558.8784941271</v>
      </c>
      <c r="K60" s="11">
        <v>-691048.25809700578</v>
      </c>
      <c r="L60" s="11">
        <v>-145460.60813887647</v>
      </c>
      <c r="M60" s="11">
        <v>-529560.54634300945</v>
      </c>
      <c r="N60" s="11">
        <v>-896664.06957739068</v>
      </c>
      <c r="O60" s="11">
        <v>-434920.93379284401</v>
      </c>
      <c r="P60" s="11">
        <v>-444135.51955831575</v>
      </c>
      <c r="Q60" s="19">
        <v>-1888924.1159967873</v>
      </c>
      <c r="R60" s="11">
        <v>-1948794.2848999139</v>
      </c>
      <c r="S60" s="11">
        <v>-575580.56591575255</v>
      </c>
      <c r="T60" s="19">
        <v>1191588.970674267</v>
      </c>
      <c r="U60" s="11">
        <v>2548514.1828438309</v>
      </c>
      <c r="V60" s="11">
        <v>4855227.4249751875</v>
      </c>
      <c r="W60" s="11">
        <v>4046329.3479400179</v>
      </c>
      <c r="X60" s="19">
        <v>1758681.7659007935</v>
      </c>
      <c r="Y60" s="11">
        <v>2395480.3238918432</v>
      </c>
      <c r="Z60" s="11">
        <v>4011981.9925662796</v>
      </c>
      <c r="AA60" s="11">
        <v>4388364.2288557449</v>
      </c>
      <c r="AB60" s="19">
        <v>7098962.7194451336</v>
      </c>
      <c r="AC60" s="11">
        <v>6778390.7253489671</v>
      </c>
      <c r="AD60" s="11">
        <v>3399531.485296262</v>
      </c>
      <c r="AE60" s="11">
        <v>5138612.8086682865</v>
      </c>
      <c r="AF60" s="19">
        <v>6644696.4992484739</v>
      </c>
      <c r="AG60" s="11">
        <v>4022014.1027450878</v>
      </c>
      <c r="AH60" s="11">
        <v>2060677.0159306242</v>
      </c>
      <c r="AI60" s="11">
        <v>2386413.3252146072</v>
      </c>
      <c r="AJ60" s="19">
        <v>4927347.5793299992</v>
      </c>
      <c r="AK60" s="19">
        <v>6182534.9481800003</v>
      </c>
      <c r="AL60" s="40">
        <f>AK60/0.75</f>
        <v>8243379.9309066674</v>
      </c>
      <c r="AM60" s="16">
        <f t="shared" si="1"/>
        <v>-23.688099570035824</v>
      </c>
      <c r="AN60" s="16">
        <f t="shared" si="2"/>
        <v>-7.1606100854362387</v>
      </c>
      <c r="AO60" s="16">
        <f t="shared" si="3"/>
        <v>-3.6085471288135005</v>
      </c>
      <c r="AP60" s="16">
        <f t="shared" si="4"/>
        <v>3.1351067361271676</v>
      </c>
      <c r="AQ60" s="16">
        <f t="shared" si="5"/>
        <v>1.8017277911596592</v>
      </c>
      <c r="AR60" s="16">
        <f t="shared" si="6"/>
        <v>-0.30590597893502836</v>
      </c>
      <c r="AS60" s="16">
        <f t="shared" si="7"/>
        <v>-0.25845407989856417</v>
      </c>
      <c r="AT60" s="16"/>
      <c r="AU60" s="15">
        <f>AK60/E60-1</f>
        <v>-40.912864954360856</v>
      </c>
      <c r="AV60" s="15">
        <f>AK60/K60</f>
        <v>-8.946603765712883</v>
      </c>
      <c r="AW60" s="15">
        <f>AK60/Q60</f>
        <v>-3.2730456961302914</v>
      </c>
      <c r="AX60" s="15">
        <f>AK60/U60-1</f>
        <v>1.4259370380591903</v>
      </c>
      <c r="AY60" s="15">
        <f>AK60/Y60-1</f>
        <v>1.5809166063762432</v>
      </c>
      <c r="AZ60" s="15">
        <f>AK60/AC60-1</f>
        <v>-8.7905197754484798E-2</v>
      </c>
      <c r="BA60" s="15">
        <f>AK60/AG60-1</f>
        <v>0.53717386121553456</v>
      </c>
      <c r="BC60" s="35">
        <f>AL60/E60-1</f>
        <v>-54.217153272481141</v>
      </c>
      <c r="BD60" s="35">
        <f>AL60/K60-1</f>
        <v>-12.928805020950511</v>
      </c>
      <c r="BE60" s="35">
        <f>AL60/Q60-1</f>
        <v>-5.3640609281737222</v>
      </c>
      <c r="BF60" s="35">
        <f>AL60/U60-1</f>
        <v>2.2345827174122537</v>
      </c>
      <c r="BG60" s="35">
        <f>AL60/Y60-1</f>
        <v>2.4412221418349911</v>
      </c>
      <c r="BH60" s="35">
        <f>AL60/AC60-1</f>
        <v>0.21612640299402019</v>
      </c>
      <c r="BI60" s="35">
        <f>AL60/AG60-1</f>
        <v>1.0495651482873796</v>
      </c>
    </row>
    <row r="61" spans="1:61" ht="14.25" customHeight="1" x14ac:dyDescent="0.2">
      <c r="A61" s="10" t="s">
        <v>44</v>
      </c>
      <c r="B61" s="11">
        <v>39762.916450365206</v>
      </c>
      <c r="C61" s="11">
        <v>44885.822488576152</v>
      </c>
      <c r="D61" s="19">
        <v>11380.675270289184</v>
      </c>
      <c r="E61" s="11">
        <v>1163.0203601143814</v>
      </c>
      <c r="F61" s="11">
        <v>134.64604173900733</v>
      </c>
      <c r="G61" s="11">
        <v>0</v>
      </c>
      <c r="H61" s="11">
        <v>0</v>
      </c>
      <c r="I61" s="11">
        <v>0</v>
      </c>
      <c r="J61" s="19">
        <v>3323.635904775228</v>
      </c>
      <c r="K61" s="11">
        <v>0</v>
      </c>
      <c r="L61" s="11">
        <v>1115.5028837212972</v>
      </c>
      <c r="M61" s="11">
        <v>0</v>
      </c>
      <c r="N61" s="11">
        <v>0</v>
      </c>
      <c r="O61" s="11">
        <v>457047.25585713616</v>
      </c>
      <c r="P61" s="11">
        <v>978025.81603489607</v>
      </c>
      <c r="Q61" s="19">
        <v>759158.19213609654</v>
      </c>
      <c r="R61" s="11">
        <v>2800.6072026728775</v>
      </c>
      <c r="S61" s="11">
        <v>831138.59755731514</v>
      </c>
      <c r="T61" s="19">
        <v>2202518.3101720363</v>
      </c>
      <c r="U61" s="11">
        <v>3001203.0615955698</v>
      </c>
      <c r="V61" s="11">
        <v>5525645.5326867383</v>
      </c>
      <c r="W61" s="11">
        <v>4961518.6852566348</v>
      </c>
      <c r="X61" s="19">
        <v>2775704.7503870679</v>
      </c>
      <c r="Y61" s="11">
        <v>3594224.6042304011</v>
      </c>
      <c r="Z61" s="11">
        <v>5795061.1851920849</v>
      </c>
      <c r="AA61" s="11">
        <v>6949734.169762956</v>
      </c>
      <c r="AB61" s="19">
        <v>25909595.593150821</v>
      </c>
      <c r="AC61" s="11">
        <v>9197009.5731182247</v>
      </c>
      <c r="AD61" s="11">
        <v>11067776.658384275</v>
      </c>
      <c r="AE61" s="11">
        <v>9768029.5562019609</v>
      </c>
      <c r="AF61" s="19">
        <v>16886652.265165325</v>
      </c>
      <c r="AG61" s="11">
        <v>13662040.916171856</v>
      </c>
      <c r="AH61" s="11">
        <v>6760769.8804252101</v>
      </c>
      <c r="AI61" s="11">
        <v>15431505.450292649</v>
      </c>
      <c r="AJ61" s="19">
        <v>24289202.254000001</v>
      </c>
      <c r="AK61" s="19">
        <v>15801491.072999999</v>
      </c>
      <c r="AL61" s="40">
        <f>AK61/0.75</f>
        <v>21068654.763999999</v>
      </c>
      <c r="AM61" s="16">
        <f>AJ61/D61-1</f>
        <v>2133.2496536572216</v>
      </c>
      <c r="AN61" s="16">
        <f t="shared" si="2"/>
        <v>4753.278605035297</v>
      </c>
      <c r="AO61" s="16">
        <f t="shared" si="3"/>
        <v>30.994915559899013</v>
      </c>
      <c r="AP61" s="16">
        <f t="shared" si="4"/>
        <v>10.027922965191058</v>
      </c>
      <c r="AQ61" s="16">
        <f t="shared" si="5"/>
        <v>7.7506433278297724</v>
      </c>
      <c r="AR61" s="16">
        <f t="shared" si="6"/>
        <v>-6.2540279076342298E-2</v>
      </c>
      <c r="AS61" s="16">
        <f t="shared" si="7"/>
        <v>0.4383669345821164</v>
      </c>
      <c r="AT61" s="16"/>
      <c r="AU61" s="15">
        <f>AK61/E61-1</f>
        <v>13585.598837741709</v>
      </c>
      <c r="AV61" s="15" t="e">
        <f>AK61/K61</f>
        <v>#DIV/0!</v>
      </c>
      <c r="AW61" s="15">
        <f>AK61/Q61</f>
        <v>20.814490624856774</v>
      </c>
      <c r="AX61" s="15">
        <f>AK61/U61-1</f>
        <v>4.2650522969276325</v>
      </c>
      <c r="AY61" s="15">
        <f>AK61/Y61-1</f>
        <v>3.3963560469764884</v>
      </c>
      <c r="AZ61" s="15">
        <f>AK61/AC61-1</f>
        <v>0.71811184356988123</v>
      </c>
      <c r="BA61" s="15">
        <f>AK61/AG61-1</f>
        <v>0.15659813712720339</v>
      </c>
      <c r="BC61" s="35">
        <f>AL61/E61-1</f>
        <v>18114.465116988944</v>
      </c>
      <c r="BD61" s="35" t="e">
        <f>AL61/K61-1</f>
        <v>#DIV/0!</v>
      </c>
      <c r="BE61" s="35">
        <f>AL61/Q61-1</f>
        <v>26.7526541664757</v>
      </c>
      <c r="BF61" s="35">
        <f>AL61/U61-1</f>
        <v>6.0200697292368437</v>
      </c>
      <c r="BG61" s="35">
        <f>AL61/Y61-1</f>
        <v>4.8618080626353173</v>
      </c>
      <c r="BH61" s="35">
        <f>AL61/AC61-1</f>
        <v>1.2908157914265082</v>
      </c>
      <c r="BI61" s="35">
        <f>AL61/AG61-1</f>
        <v>0.54213084950293777</v>
      </c>
    </row>
    <row r="62" spans="1:61" ht="14.25" customHeight="1" x14ac:dyDescent="0.2">
      <c r="A62" s="10" t="s">
        <v>45</v>
      </c>
      <c r="B62" s="11">
        <v>0</v>
      </c>
      <c r="C62" s="11">
        <v>0</v>
      </c>
      <c r="D62" s="19">
        <v>0</v>
      </c>
      <c r="E62" s="11">
        <v>0</v>
      </c>
      <c r="F62" s="11">
        <v>0</v>
      </c>
      <c r="G62" s="11">
        <v>0</v>
      </c>
      <c r="H62" s="11">
        <v>0</v>
      </c>
      <c r="I62" s="11">
        <v>0</v>
      </c>
      <c r="J62" s="19">
        <v>0</v>
      </c>
      <c r="K62" s="11">
        <v>0</v>
      </c>
      <c r="L62" s="11">
        <v>0</v>
      </c>
      <c r="M62" s="11">
        <v>0</v>
      </c>
      <c r="N62" s="11">
        <v>0</v>
      </c>
      <c r="O62" s="11">
        <v>457047.25585713616</v>
      </c>
      <c r="P62" s="11">
        <v>978025.81603489607</v>
      </c>
      <c r="Q62" s="19">
        <v>759158.19213609654</v>
      </c>
      <c r="R62" s="11">
        <v>0</v>
      </c>
      <c r="S62" s="11">
        <v>708087.75446106517</v>
      </c>
      <c r="T62" s="19">
        <v>1667033.2131051035</v>
      </c>
      <c r="U62" s="11">
        <v>2928446.8295810786</v>
      </c>
      <c r="V62" s="11">
        <v>5525539.76581755</v>
      </c>
      <c r="W62" s="11">
        <v>4961518.6852566348</v>
      </c>
      <c r="X62" s="19">
        <v>2775704.7503870679</v>
      </c>
      <c r="Y62" s="11">
        <v>3594224.6042304011</v>
      </c>
      <c r="Z62" s="11">
        <v>5795061.1851920849</v>
      </c>
      <c r="AA62" s="11">
        <v>6949734.169762956</v>
      </c>
      <c r="AB62" s="19">
        <v>25909595.593150821</v>
      </c>
      <c r="AC62" s="11">
        <v>9197009.5731182247</v>
      </c>
      <c r="AD62" s="11">
        <v>11067776.658384275</v>
      </c>
      <c r="AE62" s="11">
        <v>9768029.5562019609</v>
      </c>
      <c r="AF62" s="19">
        <v>16886652.265165325</v>
      </c>
      <c r="AG62" s="11">
        <v>13662040.916171856</v>
      </c>
      <c r="AH62" s="11">
        <v>6760769.8804252101</v>
      </c>
      <c r="AI62" s="11">
        <v>15431505.450292649</v>
      </c>
      <c r="AJ62" s="19">
        <v>24289202.254000001</v>
      </c>
      <c r="AK62" s="19">
        <v>15801491.072999999</v>
      </c>
      <c r="AL62" s="40">
        <f>AK62/0.75</f>
        <v>21068654.763999999</v>
      </c>
      <c r="AM62" s="16"/>
      <c r="AN62" s="16"/>
      <c r="AO62" s="16">
        <f t="shared" si="3"/>
        <v>30.994915559899013</v>
      </c>
      <c r="AP62" s="16">
        <f t="shared" si="4"/>
        <v>13.570316933732627</v>
      </c>
      <c r="AQ62" s="16">
        <f t="shared" si="5"/>
        <v>7.7506433278297724</v>
      </c>
      <c r="AR62" s="16">
        <f t="shared" si="6"/>
        <v>-6.2540279076342298E-2</v>
      </c>
      <c r="AS62" s="16">
        <f t="shared" si="7"/>
        <v>0.4383669345821164</v>
      </c>
      <c r="AT62" s="16"/>
      <c r="AU62" s="15" t="e">
        <f>AK62/E62-1</f>
        <v>#DIV/0!</v>
      </c>
      <c r="AV62" s="15" t="e">
        <f>AK62/K62</f>
        <v>#DIV/0!</v>
      </c>
      <c r="AW62" s="15">
        <f>AK62/Q62</f>
        <v>20.814490624856774</v>
      </c>
      <c r="AX62" s="15">
        <f>AK62/U62-1</f>
        <v>4.3958606703678624</v>
      </c>
      <c r="AY62" s="15">
        <f>AK62/Y62-1</f>
        <v>3.3963560469764884</v>
      </c>
      <c r="AZ62" s="15">
        <f>AK62/AC62-1</f>
        <v>0.71811184356988123</v>
      </c>
      <c r="BA62" s="15">
        <f>AK62/AG62-1</f>
        <v>0.15659813712720339</v>
      </c>
      <c r="BC62" s="35" t="e">
        <f>AL62/E62-1</f>
        <v>#DIV/0!</v>
      </c>
      <c r="BD62" s="35" t="e">
        <f>AL62/K62-1</f>
        <v>#DIV/0!</v>
      </c>
      <c r="BE62" s="35">
        <f>AL62/Q62-1</f>
        <v>26.7526541664757</v>
      </c>
      <c r="BF62" s="35">
        <f>AL62/U62-1</f>
        <v>6.1944808938238163</v>
      </c>
      <c r="BG62" s="35">
        <f>AL62/Y62-1</f>
        <v>4.8618080626353173</v>
      </c>
      <c r="BH62" s="35">
        <f>AL62/AC62-1</f>
        <v>1.2908157914265082</v>
      </c>
      <c r="BI62" s="35">
        <f>AL62/AG62-1</f>
        <v>0.54213084950293777</v>
      </c>
    </row>
    <row r="63" spans="1:61" ht="14.25" customHeight="1" x14ac:dyDescent="0.2">
      <c r="A63" s="10" t="s">
        <v>46</v>
      </c>
      <c r="B63" s="11">
        <v>39762.916450365206</v>
      </c>
      <c r="C63" s="11">
        <v>44885.822488576152</v>
      </c>
      <c r="D63" s="19">
        <v>11380.675270289184</v>
      </c>
      <c r="E63" s="11">
        <v>1163.0203601143814</v>
      </c>
      <c r="F63" s="11">
        <v>134.64604173900733</v>
      </c>
      <c r="G63" s="11">
        <v>0</v>
      </c>
      <c r="H63" s="11">
        <v>0</v>
      </c>
      <c r="I63" s="11">
        <v>0</v>
      </c>
      <c r="J63" s="19">
        <v>3323.635904775228</v>
      </c>
      <c r="K63" s="11">
        <v>0</v>
      </c>
      <c r="L63" s="11">
        <v>1115.5028837212972</v>
      </c>
      <c r="M63" s="11">
        <v>0</v>
      </c>
      <c r="N63" s="11">
        <v>0</v>
      </c>
      <c r="O63" s="11">
        <v>0</v>
      </c>
      <c r="P63" s="11">
        <v>0</v>
      </c>
      <c r="Q63" s="19">
        <v>0</v>
      </c>
      <c r="R63" s="11">
        <v>2800.6072026728775</v>
      </c>
      <c r="S63" s="11">
        <v>123050.84309625004</v>
      </c>
      <c r="T63" s="19">
        <v>535485.09706693294</v>
      </c>
      <c r="U63" s="11">
        <v>72756.232014491019</v>
      </c>
      <c r="V63" s="11">
        <v>105.76686918827248</v>
      </c>
      <c r="W63" s="11">
        <v>0</v>
      </c>
      <c r="X63" s="19">
        <v>0</v>
      </c>
      <c r="Y63" s="11">
        <v>0</v>
      </c>
      <c r="Z63" s="11">
        <v>0</v>
      </c>
      <c r="AA63" s="11">
        <v>0</v>
      </c>
      <c r="AB63" s="19">
        <v>0</v>
      </c>
      <c r="AC63" s="11">
        <v>0</v>
      </c>
      <c r="AD63" s="11">
        <v>0</v>
      </c>
      <c r="AE63" s="11">
        <v>0</v>
      </c>
      <c r="AF63" s="19">
        <v>0</v>
      </c>
      <c r="AG63" s="11">
        <v>0</v>
      </c>
      <c r="AH63" s="11">
        <v>0</v>
      </c>
      <c r="AI63" s="11">
        <v>0</v>
      </c>
      <c r="AJ63" s="19">
        <v>0</v>
      </c>
      <c r="AK63" s="19">
        <v>0</v>
      </c>
      <c r="AL63" s="40">
        <f>AK63/0.75</f>
        <v>0</v>
      </c>
      <c r="AM63" s="16"/>
      <c r="AN63" s="16"/>
      <c r="AO63" s="16"/>
      <c r="AP63" s="16"/>
      <c r="AQ63" s="16"/>
      <c r="AR63" s="16"/>
      <c r="AS63" s="16"/>
      <c r="AT63" s="16"/>
      <c r="AU63" s="15">
        <f>AK63/E63-1</f>
        <v>-1</v>
      </c>
      <c r="AV63" s="15" t="e">
        <f>AK63/K63</f>
        <v>#DIV/0!</v>
      </c>
      <c r="AW63" s="15" t="e">
        <f>AK63/Q63</f>
        <v>#DIV/0!</v>
      </c>
      <c r="AX63" s="15">
        <f>AK63/U63-1</f>
        <v>-1</v>
      </c>
      <c r="AY63" s="15" t="e">
        <f>AK63/Y63-1</f>
        <v>#DIV/0!</v>
      </c>
      <c r="AZ63" s="15" t="e">
        <f>AK63/AC63-1</f>
        <v>#DIV/0!</v>
      </c>
      <c r="BA63" s="15" t="e">
        <f>AK63/AG63-1</f>
        <v>#DIV/0!</v>
      </c>
      <c r="BC63" s="35">
        <f>AL63/E63-1</f>
        <v>-1</v>
      </c>
      <c r="BD63" s="35" t="e">
        <f>AL63/K63-1</f>
        <v>#DIV/0!</v>
      </c>
      <c r="BE63" s="35" t="e">
        <f>AL63/Q63-1</f>
        <v>#DIV/0!</v>
      </c>
      <c r="BF63" s="35">
        <f>AL63/U63-1</f>
        <v>-1</v>
      </c>
      <c r="BG63" s="35" t="e">
        <f>AL63/Y63-1</f>
        <v>#DIV/0!</v>
      </c>
      <c r="BH63" s="35" t="e">
        <f>AL63/AC63-1</f>
        <v>#DIV/0!</v>
      </c>
      <c r="BI63" s="35" t="e">
        <f>AL63/AG63-1</f>
        <v>#DIV/0!</v>
      </c>
    </row>
    <row r="64" spans="1:61" ht="14.25" customHeight="1" x14ac:dyDescent="0.2">
      <c r="A64" s="10" t="s">
        <v>47</v>
      </c>
      <c r="B64" s="11">
        <v>279440.48088357446</v>
      </c>
      <c r="C64" s="11">
        <v>540773.10197869421</v>
      </c>
      <c r="D64" s="19">
        <v>228558.30022383743</v>
      </c>
      <c r="E64" s="11">
        <v>156063.82628445834</v>
      </c>
      <c r="F64" s="11">
        <v>219540.37105545143</v>
      </c>
      <c r="G64" s="11">
        <v>322640.07325285272</v>
      </c>
      <c r="H64" s="11">
        <v>918108.61804813356</v>
      </c>
      <c r="I64" s="11">
        <v>484900.28486155934</v>
      </c>
      <c r="J64" s="19">
        <v>1006882.5143989023</v>
      </c>
      <c r="K64" s="11">
        <v>691048.25809700578</v>
      </c>
      <c r="L64" s="11">
        <v>146576.11102259776</v>
      </c>
      <c r="M64" s="11">
        <v>529560.54634300945</v>
      </c>
      <c r="N64" s="11">
        <v>896664.06957739068</v>
      </c>
      <c r="O64" s="11">
        <v>891968.18964998017</v>
      </c>
      <c r="P64" s="11">
        <v>1422161.3355932117</v>
      </c>
      <c r="Q64" s="19">
        <v>2648082.3081328841</v>
      </c>
      <c r="R64" s="11">
        <v>1951594.8921025868</v>
      </c>
      <c r="S64" s="11">
        <v>1406719.1634730678</v>
      </c>
      <c r="T64" s="19">
        <v>1010929.3394977694</v>
      </c>
      <c r="U64" s="11">
        <v>452688.87875173893</v>
      </c>
      <c r="V64" s="11">
        <v>670418.10771155159</v>
      </c>
      <c r="W64" s="11">
        <v>915189.33731661725</v>
      </c>
      <c r="X64" s="19">
        <v>1017022.9844862747</v>
      </c>
      <c r="Y64" s="11">
        <v>1198744.2803385579</v>
      </c>
      <c r="Z64" s="11">
        <v>1783079.1926258046</v>
      </c>
      <c r="AA64" s="11">
        <v>2561369.9409072115</v>
      </c>
      <c r="AB64" s="19">
        <v>18810632.873705685</v>
      </c>
      <c r="AC64" s="11">
        <v>2418618.8477692571</v>
      </c>
      <c r="AD64" s="11">
        <v>7668245.1730880123</v>
      </c>
      <c r="AE64" s="11">
        <v>4629416.7475336734</v>
      </c>
      <c r="AF64" s="19">
        <v>10241955.765916852</v>
      </c>
      <c r="AG64" s="11">
        <v>9640026.8134267684</v>
      </c>
      <c r="AH64" s="11">
        <v>4700092.8644945864</v>
      </c>
      <c r="AI64" s="11">
        <v>13045092.125078041</v>
      </c>
      <c r="AJ64" s="19">
        <v>19361854.67467</v>
      </c>
      <c r="AK64" s="19">
        <v>9618956.1248199996</v>
      </c>
      <c r="AL64" s="40">
        <f>AK64/0.75</f>
        <v>12825274.833093332</v>
      </c>
      <c r="AM64" s="16">
        <f t="shared" si="1"/>
        <v>83.712979820501218</v>
      </c>
      <c r="AN64" s="16">
        <f t="shared" si="2"/>
        <v>8.5532060466482616</v>
      </c>
      <c r="AO64" s="16">
        <f t="shared" si="3"/>
        <v>6.3116513845529596</v>
      </c>
      <c r="AP64" s="16">
        <f t="shared" si="4"/>
        <v>18.152530170198627</v>
      </c>
      <c r="AQ64" s="16">
        <f t="shared" si="5"/>
        <v>18.037774927427218</v>
      </c>
      <c r="AR64" s="16">
        <f t="shared" si="6"/>
        <v>2.9303735002708775E-2</v>
      </c>
      <c r="AS64" s="16">
        <f t="shared" si="7"/>
        <v>0.8904450592436961</v>
      </c>
      <c r="AT64" s="16"/>
      <c r="AU64" s="15">
        <f>AK64/E64-1</f>
        <v>60.63475773871825</v>
      </c>
      <c r="AV64" s="15">
        <f>AK64/K64</f>
        <v>13.919369612924688</v>
      </c>
      <c r="AW64" s="15">
        <f>AK64/Q64</f>
        <v>3.6324233938189616</v>
      </c>
      <c r="AX64" s="15">
        <f>AK64/U64-1</f>
        <v>20.248492234542333</v>
      </c>
      <c r="AY64" s="15">
        <f>AK64/Y64-1</f>
        <v>7.0241935520254124</v>
      </c>
      <c r="AZ64" s="15">
        <f>AK64/AC64-1</f>
        <v>2.9770450534989275</v>
      </c>
      <c r="BA64" s="15">
        <f>AK64/AG64-1</f>
        <v>-2.1857499999295982E-3</v>
      </c>
      <c r="BC64" s="35">
        <f>AL64/E64-1</f>
        <v>81.179676984957666</v>
      </c>
      <c r="BD64" s="35">
        <f>AL64/K64-1</f>
        <v>17.559159483899585</v>
      </c>
      <c r="BE64" s="35">
        <f>AL64/Q64-1</f>
        <v>3.8432311917586146</v>
      </c>
      <c r="BF64" s="35">
        <f>AL64/U64-1</f>
        <v>27.331322979389775</v>
      </c>
      <c r="BG64" s="35">
        <f>AL64/Y64-1</f>
        <v>9.6989247360338826</v>
      </c>
      <c r="BH64" s="35">
        <f>AL64/AC64-1</f>
        <v>4.3027267379985696</v>
      </c>
      <c r="BI64" s="35">
        <f>AL64/AG64-1</f>
        <v>0.33041900000009372</v>
      </c>
    </row>
    <row r="65" spans="1:61" ht="14.25" customHeight="1" x14ac:dyDescent="0.2">
      <c r="A65" s="10" t="s">
        <v>49</v>
      </c>
      <c r="B65" s="11">
        <v>459613.4087205815</v>
      </c>
      <c r="C65" s="11">
        <v>473009.86332941893</v>
      </c>
      <c r="D65" s="19">
        <v>426921.22872905323</v>
      </c>
      <c r="E65" s="11">
        <v>341432.76430093427</v>
      </c>
      <c r="F65" s="11">
        <v>270682.30385896988</v>
      </c>
      <c r="G65" s="11">
        <v>206872.31525739358</v>
      </c>
      <c r="H65" s="11">
        <v>156308.87719761985</v>
      </c>
      <c r="I65" s="11">
        <v>61029.24017983643</v>
      </c>
      <c r="J65" s="19">
        <v>-24184.644388340996</v>
      </c>
      <c r="K65" s="11">
        <v>-173471.38990898154</v>
      </c>
      <c r="L65" s="11">
        <v>-256222.78525454624</v>
      </c>
      <c r="M65" s="11">
        <v>-420639.93113356328</v>
      </c>
      <c r="N65" s="11">
        <v>-390625.22485645168</v>
      </c>
      <c r="O65" s="11">
        <v>-584625.69197305967</v>
      </c>
      <c r="P65" s="11">
        <v>-756439.66511323338</v>
      </c>
      <c r="Q65" s="19">
        <v>-890847.96252381837</v>
      </c>
      <c r="R65" s="11">
        <v>-1068636.3392578983</v>
      </c>
      <c r="S65" s="11">
        <v>-1140916.5603412564</v>
      </c>
      <c r="T65" s="19">
        <v>-1118099.6613356005</v>
      </c>
      <c r="U65" s="11">
        <v>-1327318.3199360981</v>
      </c>
      <c r="V65" s="11">
        <v>-1385577.716427126</v>
      </c>
      <c r="W65" s="11">
        <v>-1365706.3668619841</v>
      </c>
      <c r="X65" s="19">
        <v>-1369601.5728404867</v>
      </c>
      <c r="Y65" s="11">
        <v>-1367249.9354730733</v>
      </c>
      <c r="Z65" s="11">
        <v>-1232133.4329636351</v>
      </c>
      <c r="AA65" s="11">
        <v>-1109705.0633268184</v>
      </c>
      <c r="AB65" s="19">
        <v>-1018770.0311954292</v>
      </c>
      <c r="AC65" s="11">
        <v>-894848.83130035351</v>
      </c>
      <c r="AD65" s="11">
        <v>-785955.08917921444</v>
      </c>
      <c r="AE65" s="11">
        <v>-628460.32207016507</v>
      </c>
      <c r="AF65" s="19">
        <v>-517374.2729418549</v>
      </c>
      <c r="AG65" s="11">
        <v>-412908.97164951684</v>
      </c>
      <c r="AH65" s="11">
        <v>-348282.7970020097</v>
      </c>
      <c r="AI65" s="11">
        <v>-287111.91967845784</v>
      </c>
      <c r="AJ65" s="19">
        <v>-195750.24796700003</v>
      </c>
      <c r="AK65" s="19">
        <v>-95087.925186000008</v>
      </c>
      <c r="AL65" s="40">
        <f>AK65/0.75</f>
        <v>-126783.90024800001</v>
      </c>
      <c r="AM65" s="16">
        <f t="shared" si="1"/>
        <v>-1.4585160793005061</v>
      </c>
      <c r="AN65" s="16">
        <f t="shared" si="2"/>
        <v>2.9317479165350173</v>
      </c>
      <c r="AO65" s="16">
        <f t="shared" si="3"/>
        <v>-0.78026525714620321</v>
      </c>
      <c r="AP65" s="16">
        <f t="shared" si="4"/>
        <v>-0.82492593930922853</v>
      </c>
      <c r="AQ65" s="16">
        <f t="shared" si="5"/>
        <v>-0.8570750414947147</v>
      </c>
      <c r="AR65" s="16">
        <f t="shared" si="6"/>
        <v>-0.80785629536304104</v>
      </c>
      <c r="AS65" s="16">
        <f t="shared" si="7"/>
        <v>-0.62164673002787785</v>
      </c>
      <c r="AT65" s="16"/>
      <c r="AU65" s="15">
        <f>AK65/E65-1</f>
        <v>-1.2784967792434554</v>
      </c>
      <c r="AV65" s="15">
        <f>AK65/K65</f>
        <v>0.54814759503507504</v>
      </c>
      <c r="AW65" s="15">
        <f>AK65/Q65</f>
        <v>0.10673866830947337</v>
      </c>
      <c r="AX65" s="15">
        <f>AK65/U65-1</f>
        <v>-0.92836087338071405</v>
      </c>
      <c r="AY65" s="15">
        <f>AK65/Y65-1</f>
        <v>-0.93045315072324408</v>
      </c>
      <c r="AZ65" s="15">
        <f>AK65/AC65-1</f>
        <v>-0.89373856023500353</v>
      </c>
      <c r="BA65" s="15">
        <f>AK65/AG65-1</f>
        <v>-0.76971213581013687</v>
      </c>
      <c r="BC65" s="35">
        <f>AL65/E65-1</f>
        <v>-1.3713290389912738</v>
      </c>
      <c r="BD65" s="35">
        <f>AL65/K65-1</f>
        <v>-0.26913653995323339</v>
      </c>
      <c r="BE65" s="35">
        <f>AL65/Q65-1</f>
        <v>-0.85768177558736891</v>
      </c>
      <c r="BF65" s="35">
        <f>AL65/U65-1</f>
        <v>-0.90448116450761873</v>
      </c>
      <c r="BG65" s="35">
        <f>AL65/Y65-1</f>
        <v>-0.90727086763099218</v>
      </c>
      <c r="BH65" s="35">
        <f>AL65/AC65-1</f>
        <v>-0.85831808031333801</v>
      </c>
      <c r="BI65" s="35">
        <f>AL65/AG65-1</f>
        <v>-0.69294951441351582</v>
      </c>
    </row>
    <row r="66" spans="1:61" ht="14.25" customHeight="1" x14ac:dyDescent="0.2">
      <c r="B66" s="7" t="s">
        <v>52</v>
      </c>
      <c r="C66" s="7" t="s">
        <v>52</v>
      </c>
      <c r="D66" s="21" t="s">
        <v>52</v>
      </c>
      <c r="E66" s="7" t="s">
        <v>52</v>
      </c>
      <c r="F66" s="7" t="s">
        <v>52</v>
      </c>
      <c r="G66" s="7" t="s">
        <v>52</v>
      </c>
      <c r="H66" s="7" t="s">
        <v>52</v>
      </c>
      <c r="I66" s="7" t="s">
        <v>52</v>
      </c>
      <c r="J66" s="21" t="s">
        <v>52</v>
      </c>
      <c r="K66" s="7" t="s">
        <v>52</v>
      </c>
      <c r="L66" s="7" t="s">
        <v>52</v>
      </c>
      <c r="M66" s="7" t="s">
        <v>52</v>
      </c>
      <c r="N66" s="7" t="s">
        <v>52</v>
      </c>
      <c r="O66" s="7" t="s">
        <v>52</v>
      </c>
      <c r="P66" s="7" t="s">
        <v>52</v>
      </c>
      <c r="Q66" s="21" t="s">
        <v>52</v>
      </c>
      <c r="R66" s="7" t="s">
        <v>52</v>
      </c>
      <c r="S66" s="7" t="s">
        <v>52</v>
      </c>
      <c r="T66" s="21" t="s">
        <v>52</v>
      </c>
      <c r="U66" s="7" t="s">
        <v>52</v>
      </c>
      <c r="V66" s="7" t="s">
        <v>52</v>
      </c>
      <c r="W66" s="7" t="s">
        <v>52</v>
      </c>
      <c r="X66" s="21" t="s">
        <v>52</v>
      </c>
      <c r="Y66" s="7" t="s">
        <v>52</v>
      </c>
      <c r="Z66" s="7" t="s">
        <v>52</v>
      </c>
      <c r="AA66" s="7" t="s">
        <v>52</v>
      </c>
      <c r="AB66" s="21" t="s">
        <v>52</v>
      </c>
      <c r="AC66" s="7" t="s">
        <v>52</v>
      </c>
      <c r="AD66" s="7" t="s">
        <v>52</v>
      </c>
      <c r="AE66" s="7" t="s">
        <v>52</v>
      </c>
      <c r="AF66" s="21" t="s">
        <v>52</v>
      </c>
      <c r="AG66" s="7" t="s">
        <v>52</v>
      </c>
      <c r="AH66" s="7" t="s">
        <v>52</v>
      </c>
      <c r="AI66" s="7" t="s">
        <v>52</v>
      </c>
      <c r="AJ66" s="21" t="s">
        <v>52</v>
      </c>
      <c r="AK66" s="21"/>
      <c r="AL66" s="42"/>
      <c r="AM66" s="16"/>
      <c r="AN66" s="16"/>
      <c r="AO66" s="16"/>
      <c r="AP66" s="16"/>
      <c r="AQ66" s="16"/>
      <c r="AR66" s="16"/>
      <c r="AS66" s="16"/>
      <c r="AT66" s="16"/>
      <c r="AU66" s="15"/>
      <c r="AV66" s="15"/>
      <c r="AW66" s="15"/>
      <c r="AX66" s="15"/>
      <c r="AY66" s="15"/>
      <c r="AZ66" s="15"/>
      <c r="BA66" s="15"/>
      <c r="BC66" s="35"/>
      <c r="BD66" s="35"/>
      <c r="BE66" s="35"/>
      <c r="BF66" s="35"/>
      <c r="BG66" s="35"/>
      <c r="BH66" s="35"/>
      <c r="BI66" s="35"/>
    </row>
    <row r="67" spans="1:61" s="34" customFormat="1" ht="14.25" customHeight="1" x14ac:dyDescent="0.2">
      <c r="A67" s="8" t="s">
        <v>50</v>
      </c>
      <c r="B67" s="9">
        <v>1394728.743098394</v>
      </c>
      <c r="C67" s="9">
        <v>986277.33947597933</v>
      </c>
      <c r="D67" s="18">
        <v>1454644.4180843576</v>
      </c>
      <c r="E67" s="9">
        <v>1027733.7049794378</v>
      </c>
      <c r="F67" s="9">
        <v>1171920.7731744242</v>
      </c>
      <c r="G67" s="9">
        <v>2736520.5214391267</v>
      </c>
      <c r="H67" s="9">
        <v>1984819.4445843752</v>
      </c>
      <c r="I67" s="9">
        <v>1936030.8676216535</v>
      </c>
      <c r="J67" s="18">
        <v>391929.37770841632</v>
      </c>
      <c r="K67" s="9">
        <v>-1986238.2181032232</v>
      </c>
      <c r="L67" s="9">
        <v>-646272.28208691976</v>
      </c>
      <c r="M67" s="9">
        <v>-543766.91269166605</v>
      </c>
      <c r="N67" s="9">
        <v>-1310361.3955565607</v>
      </c>
      <c r="O67" s="9">
        <v>-510982.6601884517</v>
      </c>
      <c r="P67" s="9">
        <v>2730509.3925714134</v>
      </c>
      <c r="Q67" s="18">
        <v>6433882.4457663056</v>
      </c>
      <c r="R67" s="9">
        <v>12351945.661722887</v>
      </c>
      <c r="S67" s="9">
        <v>13908711.955510566</v>
      </c>
      <c r="T67" s="18">
        <v>6617218.6816327246</v>
      </c>
      <c r="U67" s="9">
        <v>-7502233.2601155415</v>
      </c>
      <c r="V67" s="9">
        <v>-887468.38156778482</v>
      </c>
      <c r="W67" s="9">
        <v>2660110.8414219073</v>
      </c>
      <c r="X67" s="18">
        <v>1205006.5898560605</v>
      </c>
      <c r="Y67" s="9">
        <v>-1340126.5420706931</v>
      </c>
      <c r="Z67" s="9">
        <v>-3757287.8585212384</v>
      </c>
      <c r="AA67" s="9">
        <v>-5093629.5384813221</v>
      </c>
      <c r="AB67" s="18">
        <v>-6614662.3091370547</v>
      </c>
      <c r="AC67" s="9">
        <v>-6966884.4226010563</v>
      </c>
      <c r="AD67" s="9">
        <v>-4335017.5789834009</v>
      </c>
      <c r="AE67" s="9">
        <v>-7557257.438098249</v>
      </c>
      <c r="AF67" s="18">
        <v>-19104608.234630492</v>
      </c>
      <c r="AG67" s="9">
        <v>-23090011.745994758</v>
      </c>
      <c r="AH67" s="9">
        <v>3308009.8608131702</v>
      </c>
      <c r="AI67" s="9">
        <v>-6982473.8190041305</v>
      </c>
      <c r="AJ67" s="18">
        <v>-8880648.3283929992</v>
      </c>
      <c r="AK67" s="18">
        <v>-6513526.5896100011</v>
      </c>
      <c r="AL67" s="43">
        <f>AK67/0.75</f>
        <v>-8684702.1194800008</v>
      </c>
      <c r="AM67" s="16">
        <f t="shared" si="1"/>
        <v>-7.1050303551764591</v>
      </c>
      <c r="AN67" s="16">
        <f t="shared" si="2"/>
        <v>-17.619133344109432</v>
      </c>
      <c r="AO67" s="16">
        <f t="shared" si="3"/>
        <v>-2.380293843297796</v>
      </c>
      <c r="AP67" s="16">
        <f t="shared" si="4"/>
        <v>-2.3420515107114155</v>
      </c>
      <c r="AQ67" s="16">
        <f t="shared" si="5"/>
        <v>-8.3697923340434208</v>
      </c>
      <c r="AR67" s="16">
        <f t="shared" si="6"/>
        <v>0.3425701741607976</v>
      </c>
      <c r="AS67" s="16">
        <f t="shared" si="7"/>
        <v>-0.5351567423248571</v>
      </c>
      <c r="AT67" s="16"/>
      <c r="AU67" s="15">
        <f>AK67/E67-1</f>
        <v>-7.3377571038602065</v>
      </c>
      <c r="AV67" s="15">
        <f>AK67/K67</f>
        <v>3.2793279931095851</v>
      </c>
      <c r="AW67" s="15">
        <f>AK67/Q67</f>
        <v>-1.0123788621435108</v>
      </c>
      <c r="AX67" s="15">
        <f>AK67/U67-1</f>
        <v>-0.13178831372277455</v>
      </c>
      <c r="AY67" s="15">
        <f>AK67/Y67-1</f>
        <v>3.8603817513722563</v>
      </c>
      <c r="AZ67" s="15">
        <f>AK67/AC67-1</f>
        <v>-6.5073253048425928E-2</v>
      </c>
      <c r="BA67" s="15">
        <f>AK67/AG67-1</f>
        <v>-0.71790717729973208</v>
      </c>
      <c r="BC67" s="35">
        <f>AL67/E67-1</f>
        <v>-9.4503428051469403</v>
      </c>
      <c r="BD67" s="35">
        <f>AL67/K67-1</f>
        <v>3.3724373241461132</v>
      </c>
      <c r="BE67" s="35">
        <f>AL67/Q67-1</f>
        <v>-2.3498384828580141</v>
      </c>
      <c r="BF67" s="35">
        <f>AL67/U67-1</f>
        <v>0.15761558170296719</v>
      </c>
      <c r="BG67" s="35">
        <f>AL67/Y67-1</f>
        <v>5.4805090018296747</v>
      </c>
      <c r="BH67" s="35">
        <f>AL67/AC67-1</f>
        <v>0.24656899593543202</v>
      </c>
      <c r="BI67" s="35">
        <f>AL67/AG67-1</f>
        <v>-0.62387623639964285</v>
      </c>
    </row>
    <row r="68" spans="1:61" ht="14.25" customHeight="1" x14ac:dyDescent="0.2"/>
    <row r="69" spans="1:61" ht="14.25" customHeight="1" x14ac:dyDescent="0.2">
      <c r="A69" s="14" t="s">
        <v>55</v>
      </c>
      <c r="B69" s="14"/>
      <c r="C69" s="14"/>
      <c r="D69" s="14"/>
      <c r="E69" s="14"/>
      <c r="F69" s="14"/>
      <c r="G69" s="14"/>
      <c r="H69" s="14"/>
      <c r="I69" s="14"/>
      <c r="J69" s="14"/>
      <c r="K69" s="14"/>
      <c r="L69" s="14"/>
      <c r="M69" s="14"/>
      <c r="N69" s="14"/>
    </row>
    <row r="70" spans="1:61" ht="14.25" customHeight="1" x14ac:dyDescent="0.2">
      <c r="A70" s="14"/>
      <c r="B70" s="14"/>
      <c r="C70" s="14"/>
      <c r="D70" s="14"/>
      <c r="E70" s="14"/>
      <c r="F70" s="14"/>
      <c r="G70" s="14"/>
      <c r="H70" s="14"/>
      <c r="I70" s="14"/>
      <c r="J70" s="14"/>
      <c r="K70" s="14"/>
      <c r="L70" s="14"/>
      <c r="M70" s="14"/>
      <c r="N70" s="14"/>
    </row>
    <row r="71" spans="1:61" ht="14.25" customHeight="1" x14ac:dyDescent="0.2"/>
    <row r="72" spans="1:61" ht="14.25" customHeight="1" x14ac:dyDescent="0.2"/>
    <row r="73" spans="1:61" ht="14.25" customHeight="1" x14ac:dyDescent="0.2"/>
    <row r="74" spans="1:61" ht="14.25" customHeight="1" x14ac:dyDescent="0.2"/>
    <row r="75" spans="1:61" ht="14.25" customHeight="1" x14ac:dyDescent="0.2"/>
    <row r="76" spans="1:61" ht="14.25" customHeight="1" x14ac:dyDescent="0.2"/>
    <row r="77" spans="1:61" ht="14.25" customHeight="1" x14ac:dyDescent="0.2"/>
    <row r="78" spans="1:61" ht="14.25" customHeight="1" x14ac:dyDescent="0.2"/>
    <row r="79" spans="1:61" ht="14.25" customHeight="1" x14ac:dyDescent="0.2"/>
    <row r="80" spans="1:61" ht="14.25" customHeight="1" x14ac:dyDescent="0.2"/>
    <row r="81" ht="14.25" customHeight="1" x14ac:dyDescent="0.2"/>
    <row r="82" ht="14.25" customHeight="1" x14ac:dyDescent="0.2"/>
  </sheetData>
  <mergeCells count="1">
    <mergeCell ref="A69:N70"/>
  </mergeCells>
  <phoneticPr fontId="10" type="noConversion"/>
  <pageMargins left="0.39370078740157483" right="0.39370078740157483" top="0.39370078740157483" bottom="0.39370078740157483" header="0.19685039370078741" footer="0.19685039370078741"/>
  <pageSetup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11B12-2C7C-A948-9B08-7DCDF51D7E2B}">
  <dimension ref="A1:BI67"/>
  <sheetViews>
    <sheetView workbookViewId="0">
      <selection activeCell="B23" sqref="B23"/>
    </sheetView>
  </sheetViews>
  <sheetFormatPr baseColWidth="10" defaultRowHeight="15" x14ac:dyDescent="0.2"/>
  <sheetData>
    <row r="1" spans="1:61" x14ac:dyDescent="0.2">
      <c r="A1">
        <v>930</v>
      </c>
    </row>
    <row r="2" spans="1:61" ht="16" thickBot="1" x14ac:dyDescent="0.25"/>
    <row r="3" spans="1:61" s="32" customFormat="1" thickBot="1" x14ac:dyDescent="0.25">
      <c r="A3" s="4"/>
      <c r="B3" s="2"/>
      <c r="C3" s="2"/>
      <c r="D3" s="26"/>
      <c r="E3" s="27"/>
      <c r="F3" s="2"/>
      <c r="G3" s="2"/>
      <c r="H3" s="2"/>
      <c r="I3" s="2"/>
      <c r="J3" s="26"/>
      <c r="K3" s="27"/>
      <c r="L3" s="4"/>
      <c r="M3" s="4"/>
      <c r="N3" s="4"/>
      <c r="O3" s="4"/>
      <c r="P3" s="28"/>
      <c r="Q3" s="29"/>
      <c r="R3" s="4"/>
      <c r="S3" s="4"/>
      <c r="T3" s="30"/>
      <c r="U3" s="31"/>
      <c r="V3" s="4"/>
      <c r="W3" s="4"/>
      <c r="X3" s="30"/>
      <c r="Y3" s="31"/>
      <c r="Z3" s="4"/>
      <c r="AA3" s="4"/>
      <c r="AB3" s="30"/>
      <c r="AC3" s="31"/>
      <c r="AD3" s="4"/>
      <c r="AE3" s="4"/>
      <c r="AF3" s="30"/>
      <c r="AG3" s="31"/>
      <c r="AH3" s="4"/>
      <c r="AI3" s="4"/>
      <c r="AJ3" s="30"/>
      <c r="AK3" s="44"/>
      <c r="AL3" s="36"/>
      <c r="AM3" s="25" t="s">
        <v>57</v>
      </c>
      <c r="AN3" s="24"/>
      <c r="AO3" s="24"/>
      <c r="AP3" s="24"/>
      <c r="AQ3" s="24"/>
      <c r="AR3" s="24"/>
      <c r="AS3" s="24"/>
      <c r="AT3" s="4"/>
      <c r="AU3" s="25" t="s">
        <v>58</v>
      </c>
      <c r="AV3" s="25"/>
      <c r="AW3" s="25"/>
      <c r="AX3" s="25"/>
      <c r="AY3" s="25"/>
      <c r="AZ3" s="25"/>
      <c r="BA3" s="25"/>
    </row>
    <row r="4" spans="1:61" s="33" customFormat="1" ht="14.25" customHeight="1" x14ac:dyDescent="0.2">
      <c r="A4" s="23"/>
      <c r="B4" s="23">
        <v>1990</v>
      </c>
      <c r="C4" s="23">
        <v>1991</v>
      </c>
      <c r="D4" s="23">
        <v>1992</v>
      </c>
      <c r="E4" s="23">
        <v>1993</v>
      </c>
      <c r="F4" s="23">
        <v>1994</v>
      </c>
      <c r="G4" s="23">
        <v>1995</v>
      </c>
      <c r="H4" s="23">
        <v>1996</v>
      </c>
      <c r="I4" s="23">
        <v>1997</v>
      </c>
      <c r="J4" s="23">
        <v>1998</v>
      </c>
      <c r="K4" s="23">
        <v>1999</v>
      </c>
      <c r="L4" s="23">
        <v>2000</v>
      </c>
      <c r="M4" s="23">
        <v>2001</v>
      </c>
      <c r="N4" s="23">
        <v>2002</v>
      </c>
      <c r="O4" s="23">
        <v>2003</v>
      </c>
      <c r="P4" s="23">
        <v>2004</v>
      </c>
      <c r="Q4" s="23">
        <v>2005</v>
      </c>
      <c r="R4" s="23">
        <v>2006</v>
      </c>
      <c r="S4" s="23">
        <v>2007</v>
      </c>
      <c r="T4" s="23">
        <v>2008</v>
      </c>
      <c r="U4" s="23">
        <v>2009</v>
      </c>
      <c r="V4" s="23">
        <v>2010</v>
      </c>
      <c r="W4" s="23">
        <v>2011</v>
      </c>
      <c r="X4" s="23">
        <v>2012</v>
      </c>
      <c r="Y4" s="23">
        <v>2013</v>
      </c>
      <c r="Z4" s="23">
        <v>2014</v>
      </c>
      <c r="AA4" s="23">
        <v>2015</v>
      </c>
      <c r="AB4" s="23">
        <v>2016</v>
      </c>
      <c r="AC4" s="23">
        <v>2017</v>
      </c>
      <c r="AD4" s="23">
        <v>2018</v>
      </c>
      <c r="AE4" s="23">
        <v>2019</v>
      </c>
      <c r="AF4" s="23">
        <v>2020</v>
      </c>
      <c r="AG4" s="23">
        <v>2021</v>
      </c>
      <c r="AH4" s="23">
        <v>2022</v>
      </c>
      <c r="AI4" s="23">
        <v>2023</v>
      </c>
      <c r="AJ4" s="23">
        <v>2024</v>
      </c>
      <c r="AK4" s="23" t="s">
        <v>56</v>
      </c>
      <c r="AL4" s="37" t="s">
        <v>59</v>
      </c>
      <c r="AM4" s="23">
        <v>1992</v>
      </c>
      <c r="AN4" s="23">
        <v>1998</v>
      </c>
      <c r="AO4" s="23">
        <v>2005</v>
      </c>
      <c r="AP4" s="23">
        <v>2008</v>
      </c>
      <c r="AQ4" s="23">
        <v>2012</v>
      </c>
      <c r="AR4" s="23">
        <v>2016</v>
      </c>
      <c r="AS4" s="23">
        <v>2020</v>
      </c>
      <c r="AT4" s="4"/>
      <c r="AU4" s="23">
        <v>1993</v>
      </c>
      <c r="AV4" s="23">
        <v>1999</v>
      </c>
      <c r="AW4" s="23">
        <v>2005</v>
      </c>
      <c r="AX4" s="23">
        <v>2009</v>
      </c>
      <c r="AY4" s="23">
        <v>2013</v>
      </c>
      <c r="AZ4" s="23">
        <v>2017</v>
      </c>
      <c r="BA4" s="23">
        <v>2021</v>
      </c>
      <c r="BC4" s="23">
        <v>1993</v>
      </c>
      <c r="BD4" s="23">
        <v>1999</v>
      </c>
      <c r="BE4" s="23">
        <v>2005</v>
      </c>
      <c r="BF4" s="23">
        <v>2009</v>
      </c>
      <c r="BG4" s="23">
        <v>2013</v>
      </c>
      <c r="BH4" s="23">
        <v>2017</v>
      </c>
      <c r="BI4" s="23">
        <v>2021</v>
      </c>
    </row>
    <row r="5" spans="1:61" s="32" customFormat="1" ht="14.25" customHeight="1" x14ac:dyDescent="0.2">
      <c r="A5" s="6" t="s">
        <v>2</v>
      </c>
      <c r="B5" s="7"/>
      <c r="C5" s="2"/>
      <c r="D5" s="17"/>
      <c r="E5" s="2"/>
      <c r="F5" s="2"/>
      <c r="G5" s="2"/>
      <c r="H5" s="2"/>
      <c r="I5" s="2"/>
      <c r="J5" s="17"/>
      <c r="K5" s="2"/>
      <c r="L5" s="4"/>
      <c r="M5" s="4"/>
      <c r="N5" s="4"/>
      <c r="O5" s="4"/>
      <c r="P5" s="4"/>
      <c r="Q5" s="22"/>
      <c r="R5" s="4"/>
      <c r="S5" s="4"/>
      <c r="T5" s="22"/>
      <c r="U5" s="4"/>
      <c r="V5" s="4"/>
      <c r="W5" s="4"/>
      <c r="X5" s="22"/>
      <c r="Y5" s="4"/>
      <c r="Z5" s="4"/>
      <c r="AA5" s="4"/>
      <c r="AB5" s="22"/>
      <c r="AC5" s="4"/>
      <c r="AD5" s="4"/>
      <c r="AE5" s="4"/>
      <c r="AF5" s="22"/>
      <c r="AG5" s="4"/>
      <c r="AH5" s="4"/>
      <c r="AI5" s="4"/>
      <c r="AJ5" s="22"/>
      <c r="AK5" s="22"/>
      <c r="AL5" s="38"/>
      <c r="AM5" s="4"/>
      <c r="AN5" s="4"/>
      <c r="AO5" s="4"/>
      <c r="AP5" s="4"/>
      <c r="AQ5" s="4"/>
      <c r="AR5" s="4"/>
      <c r="AS5" s="4"/>
      <c r="AT5" s="4"/>
      <c r="AU5" s="4"/>
      <c r="AV5" s="4"/>
      <c r="AW5" s="4"/>
      <c r="AX5" s="4"/>
      <c r="AY5" s="4"/>
      <c r="AZ5" s="4"/>
      <c r="BA5" s="4"/>
    </row>
    <row r="6" spans="1:61" s="34" customFormat="1" ht="14.25" customHeight="1" x14ac:dyDescent="0.2">
      <c r="A6" s="8" t="s">
        <v>3</v>
      </c>
      <c r="B6" s="9">
        <v>13141046.283570202</v>
      </c>
      <c r="C6" s="9">
        <v>13883862.528103096</v>
      </c>
      <c r="D6" s="9">
        <f>SUM(D7:D13)</f>
        <v>15258914.206887621</v>
      </c>
      <c r="E6" s="9">
        <f>SUM(E7:E13)</f>
        <v>15812946.299437894</v>
      </c>
      <c r="F6" s="9">
        <f t="shared" ref="F6:AK6" si="0">SUM(F7:F13)</f>
        <v>16641644.851753479</v>
      </c>
      <c r="G6" s="9">
        <f t="shared" si="0"/>
        <v>19130112.727649994</v>
      </c>
      <c r="H6" s="9">
        <f t="shared" si="0"/>
        <v>19718741.878075499</v>
      </c>
      <c r="I6" s="9">
        <f t="shared" si="0"/>
        <v>20454974.596985362</v>
      </c>
      <c r="J6" s="9">
        <f t="shared" si="0"/>
        <v>20000947.585260309</v>
      </c>
      <c r="K6" s="9">
        <f t="shared" si="0"/>
        <v>19022398.206128661</v>
      </c>
      <c r="L6" s="9">
        <f t="shared" si="0"/>
        <v>20779575.619230565</v>
      </c>
      <c r="M6" s="9">
        <f t="shared" si="0"/>
        <v>22104278.519480333</v>
      </c>
      <c r="N6" s="9">
        <f t="shared" si="0"/>
        <v>22249728.38898848</v>
      </c>
      <c r="O6" s="9">
        <f t="shared" si="0"/>
        <v>23419191.82344608</v>
      </c>
      <c r="P6" s="9">
        <f t="shared" si="0"/>
        <v>28147718.538082104</v>
      </c>
      <c r="Q6" s="9">
        <f t="shared" si="0"/>
        <v>33528589.363530625</v>
      </c>
      <c r="R6" s="9">
        <f t="shared" si="0"/>
        <v>41289552.081476741</v>
      </c>
      <c r="S6" s="9">
        <f t="shared" si="0"/>
        <v>45560408.053539738</v>
      </c>
      <c r="T6" s="9">
        <f t="shared" si="0"/>
        <v>41205511.811658546</v>
      </c>
      <c r="U6" s="9">
        <f t="shared" si="0"/>
        <v>32742256.442229178</v>
      </c>
      <c r="V6" s="9">
        <f t="shared" si="0"/>
        <v>42094622.511516109</v>
      </c>
      <c r="W6" s="9">
        <f t="shared" si="0"/>
        <v>46979692.230998017</v>
      </c>
      <c r="X6" s="9">
        <f t="shared" si="0"/>
        <v>47586479.539502427</v>
      </c>
      <c r="Y6" s="9">
        <f t="shared" si="0"/>
        <v>46911085.630195767</v>
      </c>
      <c r="Z6" s="9">
        <f t="shared" si="0"/>
        <v>47643293.81413389</v>
      </c>
      <c r="AA6" s="9">
        <f t="shared" si="0"/>
        <v>50104014.413128212</v>
      </c>
      <c r="AB6" s="9">
        <f t="shared" si="0"/>
        <v>50663911.338195324</v>
      </c>
      <c r="AC6" s="9">
        <f t="shared" si="0"/>
        <v>53060515.043534689</v>
      </c>
      <c r="AD6" s="9">
        <f t="shared" si="0"/>
        <v>57765820.492976755</v>
      </c>
      <c r="AE6" s="9">
        <f t="shared" si="0"/>
        <v>57165800.77108825</v>
      </c>
      <c r="AF6" s="9">
        <f t="shared" si="0"/>
        <v>52364661.481255226</v>
      </c>
      <c r="AG6" s="9">
        <f t="shared" si="0"/>
        <v>72238460.287311688</v>
      </c>
      <c r="AH6" s="9">
        <f t="shared" si="0"/>
        <v>76729036.335621595</v>
      </c>
      <c r="AI6" s="9">
        <f t="shared" si="0"/>
        <v>67226899.026206508</v>
      </c>
      <c r="AJ6" s="9">
        <f t="shared" si="0"/>
        <v>67909684.998734504</v>
      </c>
      <c r="AK6" s="9">
        <f t="shared" si="0"/>
        <v>54032993.409584001</v>
      </c>
      <c r="AL6" s="39">
        <f>AK6/0.75</f>
        <v>72043991.212778673</v>
      </c>
      <c r="AM6" s="16">
        <f>AJ6/D6-1</f>
        <v>3.4504926155283835</v>
      </c>
      <c r="AN6" s="16">
        <f>AK6/J6-1</f>
        <v>1.701521674373248</v>
      </c>
      <c r="AO6" s="16">
        <f>AJ6/Q6-1</f>
        <v>1.025426249295192</v>
      </c>
      <c r="AP6" s="16">
        <f>AJ6/T6-1</f>
        <v>0.6480728430005902</v>
      </c>
      <c r="AQ6" s="16">
        <f>AJ6/X6-1</f>
        <v>0.42707940692190527</v>
      </c>
      <c r="AR6" s="16">
        <f>AJ6/AB6-1</f>
        <v>0.34039562293994585</v>
      </c>
      <c r="AS6" s="16">
        <f>AJ6/AF6-1</f>
        <v>0.29686095694600967</v>
      </c>
      <c r="AT6" s="4"/>
      <c r="AU6" s="15">
        <f>AK6/E6-1</f>
        <v>2.4170098592888234</v>
      </c>
      <c r="AV6" s="15">
        <f>AK6/K6</f>
        <v>2.8404932345583842</v>
      </c>
      <c r="AW6" s="15">
        <f>AK6/Q6</f>
        <v>1.611549857458549</v>
      </c>
      <c r="AX6" s="15">
        <f>AK6/U6-1</f>
        <v>0.65025258735360669</v>
      </c>
      <c r="AY6" s="15">
        <f>AK6/Y6-1</f>
        <v>0.15181715971211718</v>
      </c>
      <c r="AZ6" s="15">
        <f>AK6/AC6-1</f>
        <v>1.832772194637422E-2</v>
      </c>
      <c r="BA6" s="15">
        <f>AK6/AG6-1</f>
        <v>-0.25201903259454417</v>
      </c>
      <c r="BC6" s="35">
        <f>AL6/E6-1</f>
        <v>3.5560131457184321</v>
      </c>
      <c r="BD6" s="35">
        <f>AL6/K6-1</f>
        <v>2.7873243127445124</v>
      </c>
      <c r="BE6" s="35">
        <f>AL6/Q6-1</f>
        <v>1.1487331432780654</v>
      </c>
      <c r="BF6" s="35">
        <f>AL6/U6-1</f>
        <v>1.2003367831381424</v>
      </c>
      <c r="BG6" s="35">
        <f>AL6/Y6-1</f>
        <v>0.53575621294948972</v>
      </c>
      <c r="BH6" s="35">
        <f>AL6/AC6-1</f>
        <v>0.35777029592849918</v>
      </c>
      <c r="BI6" s="35">
        <f>AL6/AG6-1</f>
        <v>-2.6920434593921128E-3</v>
      </c>
    </row>
    <row r="7" spans="1:61" s="32" customFormat="1" ht="14.25" customHeight="1" x14ac:dyDescent="0.2">
      <c r="A7" s="10" t="s">
        <v>4</v>
      </c>
      <c r="B7" s="11">
        <v>7989141.1501503326</v>
      </c>
      <c r="C7" s="11">
        <v>9846647.8920754604</v>
      </c>
      <c r="D7" s="19">
        <v>11128257.729037898</v>
      </c>
      <c r="E7" s="11">
        <v>12241847.263563711</v>
      </c>
      <c r="F7" s="11">
        <v>12637439.877987575</v>
      </c>
      <c r="G7" s="11">
        <v>13698529.498867309</v>
      </c>
      <c r="H7" s="11">
        <v>15074662.874280294</v>
      </c>
      <c r="I7" s="11">
        <v>15484187.841319133</v>
      </c>
      <c r="J7" s="19">
        <v>15596878.142149724</v>
      </c>
      <c r="K7" s="11">
        <v>14660941.598848099</v>
      </c>
      <c r="L7" s="11">
        <v>16178840.048935957</v>
      </c>
      <c r="M7" s="11">
        <v>16841040.217626087</v>
      </c>
      <c r="N7" s="11">
        <v>17573292.147466224</v>
      </c>
      <c r="O7" s="11">
        <v>17997358.272768479</v>
      </c>
      <c r="P7" s="11">
        <v>19992340.645270333</v>
      </c>
      <c r="Q7" s="19">
        <v>23814604.287737895</v>
      </c>
      <c r="R7" s="11">
        <v>27224609.950032953</v>
      </c>
      <c r="S7" s="11">
        <v>31887568.116456542</v>
      </c>
      <c r="T7" s="19">
        <v>29889417.378517866</v>
      </c>
      <c r="U7" s="11">
        <v>23858016.386093643</v>
      </c>
      <c r="V7" s="11">
        <v>30985662.425613418</v>
      </c>
      <c r="W7" s="11">
        <v>35995047.734631754</v>
      </c>
      <c r="X7" s="19">
        <v>37706881.990269475</v>
      </c>
      <c r="Y7" s="11">
        <v>37388570.85880056</v>
      </c>
      <c r="Z7" s="11">
        <v>38171052.889931396</v>
      </c>
      <c r="AA7" s="11">
        <v>41377069.135861963</v>
      </c>
      <c r="AB7" s="19">
        <v>41884836.470557526</v>
      </c>
      <c r="AC7" s="11">
        <v>43482200.989137366</v>
      </c>
      <c r="AD7" s="11">
        <v>47343726.767397933</v>
      </c>
      <c r="AE7" s="11">
        <v>46692830.188479342</v>
      </c>
      <c r="AF7" s="19">
        <v>42226070.152079076</v>
      </c>
      <c r="AG7" s="11">
        <v>57149284.11265558</v>
      </c>
      <c r="AH7" s="11">
        <v>62530158.143554859</v>
      </c>
      <c r="AI7" s="11">
        <v>52221333.111894473</v>
      </c>
      <c r="AJ7" s="19">
        <v>55774398.195918009</v>
      </c>
      <c r="AK7" s="19">
        <v>45641382.222660996</v>
      </c>
      <c r="AL7" s="40">
        <f>AK7/0.75</f>
        <v>60855176.296881326</v>
      </c>
      <c r="AM7" s="16">
        <f t="shared" ref="AM7:AM64" si="1">AJ7/D7-1</f>
        <v>4.0119614007843465</v>
      </c>
      <c r="AN7" s="16">
        <f t="shared" ref="AN7:AN64" si="2">AK7/J7-1</f>
        <v>1.926315241209561</v>
      </c>
      <c r="AO7" s="16">
        <f t="shared" ref="AO7:AO64" si="3">AJ7/Q7-1</f>
        <v>1.3420249827386872</v>
      </c>
      <c r="AP7" s="16">
        <f t="shared" ref="AP7:AP64" si="4">AJ7/T7-1</f>
        <v>0.86602493750862486</v>
      </c>
      <c r="AQ7" s="16">
        <f t="shared" ref="AQ7:AQ64" si="5">AJ7/X7-1</f>
        <v>0.47915699341862794</v>
      </c>
      <c r="AR7" s="16">
        <f t="shared" ref="AR7:AR64" si="6">AJ7/AB7-1</f>
        <v>0.3316131300912204</v>
      </c>
      <c r="AS7" s="16">
        <f t="shared" ref="AS7:AS64" si="7">AJ7/AF7-1</f>
        <v>0.32085221274544429</v>
      </c>
      <c r="AT7" s="4"/>
      <c r="AU7" s="15">
        <f>AK7/E7-1</f>
        <v>2.728308419474136</v>
      </c>
      <c r="AV7" s="15">
        <f>AK7/K7</f>
        <v>3.1131276197326243</v>
      </c>
      <c r="AW7" s="15">
        <f>AK7/Q7</f>
        <v>1.916529104208617</v>
      </c>
      <c r="AX7" s="15">
        <f>AK7/U7-1</f>
        <v>0.91304178369432409</v>
      </c>
      <c r="AY7" s="15">
        <f>AK7/Y7-1</f>
        <v>0.22073085903784628</v>
      </c>
      <c r="AZ7" s="15">
        <f>AK7/AC7-1</f>
        <v>4.9656668347194177E-2</v>
      </c>
      <c r="BA7" s="15">
        <f>AK7/AG7-1</f>
        <v>-0.20136563508494032</v>
      </c>
      <c r="BC7" s="35">
        <f>AL7/E7-1</f>
        <v>3.9710778926321808</v>
      </c>
      <c r="BD7" s="35">
        <f>AL7/K7-1</f>
        <v>3.1508368263101652</v>
      </c>
      <c r="BE7" s="35">
        <f>AL7/Q7-1</f>
        <v>1.5553721389448225</v>
      </c>
      <c r="BF7" s="35">
        <f>AL7/U7-1</f>
        <v>1.5507223782590986</v>
      </c>
      <c r="BG7" s="35">
        <f>AL7/Y7-1</f>
        <v>0.62764114538379512</v>
      </c>
      <c r="BH7" s="35">
        <f>AL7/AC7-1</f>
        <v>0.39954222446292542</v>
      </c>
      <c r="BI7" s="35">
        <f>AL7/AG7-1</f>
        <v>6.4845819886746092E-2</v>
      </c>
    </row>
    <row r="8" spans="1:61" s="32" customFormat="1" ht="14.25" customHeight="1" x14ac:dyDescent="0.2">
      <c r="A8" s="10" t="s">
        <v>5</v>
      </c>
      <c r="B8" s="11">
        <v>2715063.3112737257</v>
      </c>
      <c r="C8" s="11">
        <v>1457895.8106573403</v>
      </c>
      <c r="D8" s="19">
        <v>1333175.6923650468</v>
      </c>
      <c r="E8" s="11">
        <v>609355.13848547766</v>
      </c>
      <c r="F8" s="11">
        <v>1087539.4452770057</v>
      </c>
      <c r="G8" s="11">
        <v>2103771.0225696596</v>
      </c>
      <c r="H8" s="11">
        <v>1166425.9193742734</v>
      </c>
      <c r="I8" s="11">
        <v>1269735.0635287738</v>
      </c>
      <c r="J8" s="19">
        <v>386723.213654452</v>
      </c>
      <c r="K8" s="11">
        <v>345380.90713235125</v>
      </c>
      <c r="L8" s="11">
        <v>908892.87563768984</v>
      </c>
      <c r="M8" s="11">
        <v>526238.55507372227</v>
      </c>
      <c r="N8" s="11">
        <v>491496.02605096949</v>
      </c>
      <c r="O8" s="11">
        <v>956008.50053468649</v>
      </c>
      <c r="P8" s="11">
        <v>3870641.0200389549</v>
      </c>
      <c r="Q8" s="19">
        <v>5196173.3471789565</v>
      </c>
      <c r="R8" s="11">
        <v>9124879.0121990219</v>
      </c>
      <c r="S8" s="11">
        <v>8169840.6195585849</v>
      </c>
      <c r="T8" s="19">
        <v>5804242.0073427176</v>
      </c>
      <c r="U8" s="11">
        <v>2847696.5465710643</v>
      </c>
      <c r="V8" s="11">
        <v>5362397.8480618559</v>
      </c>
      <c r="W8" s="11">
        <v>4717318.780583676</v>
      </c>
      <c r="X8" s="19">
        <v>3252143.4105341942</v>
      </c>
      <c r="Y8" s="11">
        <v>2298324.4031524938</v>
      </c>
      <c r="Z8" s="11">
        <v>2109556.6614342118</v>
      </c>
      <c r="AA8" s="11">
        <v>1050976.6585671038</v>
      </c>
      <c r="AB8" s="19">
        <v>862970.61165966361</v>
      </c>
      <c r="AC8" s="11">
        <v>1265827.9566877482</v>
      </c>
      <c r="AD8" s="11">
        <v>1536397.3321036401</v>
      </c>
      <c r="AE8" s="11">
        <v>955731.34048263729</v>
      </c>
      <c r="AF8" s="19">
        <v>1329838.3252838538</v>
      </c>
      <c r="AG8" s="11">
        <v>5498481.8458399866</v>
      </c>
      <c r="AH8" s="11">
        <v>2194388.3799224389</v>
      </c>
      <c r="AI8" s="11">
        <v>1226732.5171050264</v>
      </c>
      <c r="AJ8" s="19">
        <v>1345084.7532215002</v>
      </c>
      <c r="AK8" s="19">
        <v>1287718.9506963</v>
      </c>
      <c r="AL8" s="40">
        <f>AK8/0.75</f>
        <v>1716958.6009283999</v>
      </c>
      <c r="AM8" s="16">
        <f t="shared" si="1"/>
        <v>8.932851779893225E-3</v>
      </c>
      <c r="AN8" s="16">
        <f t="shared" si="2"/>
        <v>2.3298206707780227</v>
      </c>
      <c r="AO8" s="16">
        <f t="shared" si="3"/>
        <v>-0.74113936095843358</v>
      </c>
      <c r="AP8" s="16">
        <f t="shared" si="4"/>
        <v>-0.76825832700981689</v>
      </c>
      <c r="AQ8" s="16">
        <f t="shared" si="5"/>
        <v>-0.58640054160448052</v>
      </c>
      <c r="AR8" s="16">
        <f t="shared" si="6"/>
        <v>0.55866808793712619</v>
      </c>
      <c r="AS8" s="16">
        <f t="shared" si="7"/>
        <v>1.1464873321643809E-2</v>
      </c>
      <c r="AT8" s="4"/>
      <c r="AU8" s="15">
        <f>AK8/E8-1</f>
        <v>1.1132486941799855</v>
      </c>
      <c r="AV8" s="15">
        <f>AK8/K8</f>
        <v>3.7284022483699175</v>
      </c>
      <c r="AW8" s="15">
        <f>AK8/Q8</f>
        <v>0.2478206296553622</v>
      </c>
      <c r="AX8" s="15">
        <f>AK8/U8-1</f>
        <v>-0.54780331062772358</v>
      </c>
      <c r="AY8" s="15">
        <f>AK8/Y8-1</f>
        <v>-0.43971401559762324</v>
      </c>
      <c r="AZ8" s="15">
        <f>AK8/AC8-1</f>
        <v>1.7293814607976632E-2</v>
      </c>
      <c r="BA8" s="15">
        <f>AK8/AG8-1</f>
        <v>-0.76580463720716729</v>
      </c>
      <c r="BC8" s="35">
        <f>AL8/E8-1</f>
        <v>1.8176649255733142</v>
      </c>
      <c r="BD8" s="35">
        <f>AL8/K8-1</f>
        <v>3.9712029978265564</v>
      </c>
      <c r="BE8" s="35">
        <f>AL8/Q8-1</f>
        <v>-0.66957249379285044</v>
      </c>
      <c r="BF8" s="35">
        <f>AL8/U8-1</f>
        <v>-0.39707108083696474</v>
      </c>
      <c r="BG8" s="35">
        <f>AL8/Y8-1</f>
        <v>-0.25295202079683099</v>
      </c>
      <c r="BH8" s="35">
        <f>AL8/AC8-1</f>
        <v>0.35639175281063551</v>
      </c>
      <c r="BI8" s="35">
        <f>AL8/AG8-1</f>
        <v>-0.6877395162762231</v>
      </c>
    </row>
    <row r="9" spans="1:61" s="32" customFormat="1" ht="14.25" customHeight="1" x14ac:dyDescent="0.2">
      <c r="A9" s="10" t="s">
        <v>6</v>
      </c>
      <c r="B9" s="11">
        <v>948785.88094867987</v>
      </c>
      <c r="C9" s="11">
        <v>920188.65348208603</v>
      </c>
      <c r="D9" s="19">
        <v>1040991.3396806398</v>
      </c>
      <c r="E9" s="11">
        <v>1036772.6241846748</v>
      </c>
      <c r="F9" s="11">
        <v>1053312.4214669499</v>
      </c>
      <c r="G9" s="11">
        <v>1085815.2954465433</v>
      </c>
      <c r="H9" s="11">
        <v>1167570.1586391421</v>
      </c>
      <c r="I9" s="11">
        <v>1226764.0677285679</v>
      </c>
      <c r="J9" s="19">
        <v>1290087.452572359</v>
      </c>
      <c r="K9" s="11">
        <v>1324280.0900422584</v>
      </c>
      <c r="L9" s="11">
        <v>1395607.8355950713</v>
      </c>
      <c r="M9" s="11">
        <v>1467320.6699897065</v>
      </c>
      <c r="N9" s="11">
        <v>1547607.937024615</v>
      </c>
      <c r="O9" s="11">
        <v>1614042.4275563515</v>
      </c>
      <c r="P9" s="11">
        <v>1815915.522186578</v>
      </c>
      <c r="Q9" s="19">
        <v>1983807.4455891298</v>
      </c>
      <c r="R9" s="11">
        <v>2163048.9729843969</v>
      </c>
      <c r="S9" s="11">
        <v>2265749.443268544</v>
      </c>
      <c r="T9" s="19">
        <v>2339191.0434323973</v>
      </c>
      <c r="U9" s="11">
        <v>2452110.7900513024</v>
      </c>
      <c r="V9" s="11">
        <v>2633572.126632994</v>
      </c>
      <c r="W9" s="11">
        <v>2769954.5470114229</v>
      </c>
      <c r="X9" s="19">
        <v>2984864.234576636</v>
      </c>
      <c r="Y9" s="11">
        <v>3203284.7037653145</v>
      </c>
      <c r="Z9" s="11">
        <v>3288421.038048612</v>
      </c>
      <c r="AA9" s="11">
        <v>3364047.1440034448</v>
      </c>
      <c r="AB9" s="19">
        <v>3513078.8906571199</v>
      </c>
      <c r="AC9" s="11">
        <v>3700120.0772346966</v>
      </c>
      <c r="AD9" s="11">
        <v>3830261.5374343926</v>
      </c>
      <c r="AE9" s="11">
        <v>4026482.834180871</v>
      </c>
      <c r="AF9" s="19">
        <v>4050916.8326850487</v>
      </c>
      <c r="AG9" s="11">
        <v>3513981.256081624</v>
      </c>
      <c r="AH9" s="11">
        <v>2890830.6360195619</v>
      </c>
      <c r="AI9" s="11">
        <v>3410823.5101028658</v>
      </c>
      <c r="AJ9" s="19">
        <v>3686960.6639999999</v>
      </c>
      <c r="AK9" s="19">
        <v>3130349.003</v>
      </c>
      <c r="AL9" s="40">
        <f>AK9/0.75</f>
        <v>4173798.6706666667</v>
      </c>
      <c r="AM9" s="16">
        <f t="shared" si="1"/>
        <v>2.5417784216447976</v>
      </c>
      <c r="AN9" s="16">
        <f t="shared" si="2"/>
        <v>1.4264626376748857</v>
      </c>
      <c r="AO9" s="16">
        <f t="shared" si="3"/>
        <v>0.85852748571829562</v>
      </c>
      <c r="AP9" s="16">
        <f t="shared" si="4"/>
        <v>0.57616910955248923</v>
      </c>
      <c r="AQ9" s="16">
        <f t="shared" si="5"/>
        <v>0.23521888241692412</v>
      </c>
      <c r="AR9" s="16">
        <f t="shared" si="6"/>
        <v>4.9495550414569767E-2</v>
      </c>
      <c r="AS9" s="16">
        <f t="shared" si="7"/>
        <v>-8.9845381605578312E-2</v>
      </c>
      <c r="AT9" s="4"/>
      <c r="AU9" s="15">
        <f>AK9/E9-1</f>
        <v>2.0193206591095403</v>
      </c>
      <c r="AV9" s="15">
        <f>AK9/K9</f>
        <v>2.3638118752507329</v>
      </c>
      <c r="AW9" s="15">
        <f>AK9/Q9</f>
        <v>1.5779500222968377</v>
      </c>
      <c r="AX9" s="15">
        <f>AK9/U9-1</f>
        <v>0.27659362525561404</v>
      </c>
      <c r="AY9" s="15">
        <f>AK9/Y9-1</f>
        <v>-2.2769034759720808E-2</v>
      </c>
      <c r="AZ9" s="15">
        <f>AK9/AC9-1</f>
        <v>-0.15398718483226037</v>
      </c>
      <c r="BA9" s="15">
        <f>AK9/AG9-1</f>
        <v>-0.10917310740279962</v>
      </c>
      <c r="BC9" s="35">
        <f>AL9/E9-1</f>
        <v>3.0257608788127204</v>
      </c>
      <c r="BD9" s="35">
        <f>AL9/K9-1</f>
        <v>2.1517491670009772</v>
      </c>
      <c r="BE9" s="35">
        <f>AL9/Q9-1</f>
        <v>1.1039333630624504</v>
      </c>
      <c r="BF9" s="35">
        <f>AL9/U9-1</f>
        <v>0.70212483367415213</v>
      </c>
      <c r="BG9" s="35">
        <f>AL9/Y9-1</f>
        <v>0.30297462032037226</v>
      </c>
      <c r="BH9" s="35">
        <f>AL9/AC9-1</f>
        <v>0.12801708689031965</v>
      </c>
      <c r="BI9" s="35">
        <f>AL9/AG9-1</f>
        <v>0.18776919012960058</v>
      </c>
    </row>
    <row r="10" spans="1:61" s="32" customFormat="1" ht="14.25" customHeight="1" x14ac:dyDescent="0.2">
      <c r="A10" s="10" t="s">
        <v>7</v>
      </c>
      <c r="B10" s="11">
        <v>88445.284773849577</v>
      </c>
      <c r="C10" s="11">
        <v>97958.889300987648</v>
      </c>
      <c r="D10" s="19">
        <v>121042.8490936257</v>
      </c>
      <c r="E10" s="11">
        <v>142938.95393663849</v>
      </c>
      <c r="F10" s="11">
        <v>130946.64174222809</v>
      </c>
      <c r="G10" s="11">
        <v>160988.80952956376</v>
      </c>
      <c r="H10" s="11">
        <v>163759.46805646227</v>
      </c>
      <c r="I10" s="11">
        <v>171065.17611621623</v>
      </c>
      <c r="J10" s="19">
        <v>180055.37855064738</v>
      </c>
      <c r="K10" s="11">
        <v>188550.39628107639</v>
      </c>
      <c r="L10" s="11">
        <v>192318.98849302597</v>
      </c>
      <c r="M10" s="11">
        <v>308319.7593477476</v>
      </c>
      <c r="N10" s="11">
        <v>199335.73198583064</v>
      </c>
      <c r="O10" s="11">
        <v>209423.61185867002</v>
      </c>
      <c r="P10" s="11">
        <v>91385.006445002495</v>
      </c>
      <c r="Q10" s="19">
        <v>155037.35485192659</v>
      </c>
      <c r="R10" s="11">
        <v>190871.67721216643</v>
      </c>
      <c r="S10" s="11">
        <v>88172.432535064232</v>
      </c>
      <c r="T10" s="19">
        <v>117323.79627328487</v>
      </c>
      <c r="U10" s="11">
        <v>121776.99687366863</v>
      </c>
      <c r="V10" s="11">
        <v>128970.35750702633</v>
      </c>
      <c r="W10" s="11">
        <v>159148.75221316487</v>
      </c>
      <c r="X10" s="19">
        <v>130654.09115702882</v>
      </c>
      <c r="Y10" s="11">
        <v>116099.14896336349</v>
      </c>
      <c r="Z10" s="11">
        <v>108621.87284928498</v>
      </c>
      <c r="AA10" s="11">
        <v>127412.73034052829</v>
      </c>
      <c r="AB10" s="19">
        <v>126577.77674370602</v>
      </c>
      <c r="AC10" s="11">
        <v>137620.06891814611</v>
      </c>
      <c r="AD10" s="11">
        <v>158470.17306995607</v>
      </c>
      <c r="AE10" s="11">
        <v>204735.01668833572</v>
      </c>
      <c r="AF10" s="19">
        <v>148467.71652781032</v>
      </c>
      <c r="AG10" s="11">
        <v>124048.72040950909</v>
      </c>
      <c r="AH10" s="11">
        <v>182835.00342177463</v>
      </c>
      <c r="AI10" s="11">
        <v>93372.094704469971</v>
      </c>
      <c r="AJ10" s="19">
        <v>76215.872999999992</v>
      </c>
      <c r="AK10" s="19">
        <v>61554.733</v>
      </c>
      <c r="AL10" s="40">
        <f>AK10/0.75</f>
        <v>82072.977333333329</v>
      </c>
      <c r="AM10" s="16">
        <f t="shared" si="1"/>
        <v>-0.37033973034584133</v>
      </c>
      <c r="AN10" s="16">
        <f t="shared" si="2"/>
        <v>-0.65813443899602586</v>
      </c>
      <c r="AO10" s="16">
        <f t="shared" si="3"/>
        <v>-0.50840316469026181</v>
      </c>
      <c r="AP10" s="16">
        <f t="shared" si="4"/>
        <v>-0.35038009831808803</v>
      </c>
      <c r="AQ10" s="16">
        <f t="shared" si="5"/>
        <v>-0.41665911625837526</v>
      </c>
      <c r="AR10" s="16">
        <f t="shared" si="6"/>
        <v>-0.39787318942786087</v>
      </c>
      <c r="AS10" s="16">
        <f t="shared" si="7"/>
        <v>-0.48665019721156977</v>
      </c>
      <c r="AT10" s="4"/>
      <c r="AU10" s="15">
        <f>AK10/E10-1</f>
        <v>-0.56936348486721267</v>
      </c>
      <c r="AV10" s="15">
        <f>AK10/K10</f>
        <v>0.32646302640615482</v>
      </c>
      <c r="AW10" s="15">
        <f>AK10/Q10</f>
        <v>0.39703162543497872</v>
      </c>
      <c r="AX10" s="15">
        <f>AK10/U10-1</f>
        <v>-0.49452906065784463</v>
      </c>
      <c r="AY10" s="15">
        <f>AK10/Y10-1</f>
        <v>-0.46980892151565767</v>
      </c>
      <c r="AZ10" s="15">
        <f>AK10/AC10-1</f>
        <v>-0.55271979236828006</v>
      </c>
      <c r="BA10" s="15">
        <f>AK10/AG10-1</f>
        <v>-0.50378582869056787</v>
      </c>
      <c r="BC10" s="35">
        <f>AL10/E10-1</f>
        <v>-0.42581797982295033</v>
      </c>
      <c r="BD10" s="35">
        <f>AL10/K10-1</f>
        <v>-0.56471596479179365</v>
      </c>
      <c r="BE10" s="35">
        <f>AL10/Q10-1</f>
        <v>-0.47062449942002837</v>
      </c>
      <c r="BF10" s="35">
        <f>AL10/U10-1</f>
        <v>-0.32603874754379292</v>
      </c>
      <c r="BG10" s="35">
        <f>AL10/Y10-1</f>
        <v>-0.29307856202087701</v>
      </c>
      <c r="BH10" s="35">
        <f>AL10/AC10-1</f>
        <v>-0.40362638982437338</v>
      </c>
      <c r="BI10" s="35">
        <f>AL10/AG10-1</f>
        <v>-0.33838110492075713</v>
      </c>
    </row>
    <row r="11" spans="1:61" s="32" customFormat="1" ht="14.25" customHeight="1" x14ac:dyDescent="0.2">
      <c r="A11" s="10" t="s">
        <v>8</v>
      </c>
      <c r="B11" s="11">
        <v>383494.80643538258</v>
      </c>
      <c r="C11" s="11">
        <v>461039.00877840864</v>
      </c>
      <c r="D11" s="19">
        <v>378992.13440048124</v>
      </c>
      <c r="E11" s="11">
        <v>422232.6659002357</v>
      </c>
      <c r="F11" s="11">
        <v>399171.65533946111</v>
      </c>
      <c r="G11" s="11">
        <v>552231.76825279335</v>
      </c>
      <c r="H11" s="11">
        <v>520324.70064746338</v>
      </c>
      <c r="I11" s="11">
        <v>498104.91377933096</v>
      </c>
      <c r="J11" s="19">
        <v>616752.57394205569</v>
      </c>
      <c r="K11" s="11">
        <v>617520.13647689472</v>
      </c>
      <c r="L11" s="11">
        <v>503440.24397534592</v>
      </c>
      <c r="M11" s="11">
        <v>692064.77091974998</v>
      </c>
      <c r="N11" s="11">
        <v>648285.64736272825</v>
      </c>
      <c r="O11" s="11">
        <v>634669.54549199343</v>
      </c>
      <c r="P11" s="11">
        <v>519150.21308408264</v>
      </c>
      <c r="Q11" s="19">
        <v>484413.21983604773</v>
      </c>
      <c r="R11" s="11">
        <v>747930.98325381952</v>
      </c>
      <c r="S11" s="11">
        <v>1283622.9520110837</v>
      </c>
      <c r="T11" s="19">
        <v>1388197.3224168187</v>
      </c>
      <c r="U11" s="11">
        <v>1173266.4147150954</v>
      </c>
      <c r="V11" s="11">
        <v>833121.99726684694</v>
      </c>
      <c r="W11" s="11">
        <v>932006.004292264</v>
      </c>
      <c r="X11" s="19">
        <v>1001004.1219043423</v>
      </c>
      <c r="Y11" s="11">
        <v>1094214.6296793302</v>
      </c>
      <c r="Z11" s="11">
        <v>1055966.6143558165</v>
      </c>
      <c r="AA11" s="11">
        <v>1027227.8983023602</v>
      </c>
      <c r="AB11" s="19">
        <v>1097262.8506370315</v>
      </c>
      <c r="AC11" s="11">
        <v>1106884.5300115224</v>
      </c>
      <c r="AD11" s="11">
        <v>1210876.0764759283</v>
      </c>
      <c r="AE11" s="11">
        <v>1466547.0360693007</v>
      </c>
      <c r="AF11" s="19">
        <v>1125124.6749338014</v>
      </c>
      <c r="AG11" s="11">
        <v>675265.78101854923</v>
      </c>
      <c r="AH11" s="11">
        <v>4275553.5603215396</v>
      </c>
      <c r="AI11" s="11">
        <v>4978826.4716613013</v>
      </c>
      <c r="AJ11" s="19">
        <v>1944390.7114499998</v>
      </c>
      <c r="AK11" s="19">
        <v>1086346.1898500002</v>
      </c>
      <c r="AL11" s="40">
        <f>AK11/0.75</f>
        <v>1448461.586466667</v>
      </c>
      <c r="AM11" s="16">
        <f t="shared" si="1"/>
        <v>4.1304249744543799</v>
      </c>
      <c r="AN11" s="16">
        <f t="shared" si="2"/>
        <v>0.76139709139189282</v>
      </c>
      <c r="AO11" s="16">
        <f t="shared" si="3"/>
        <v>3.0139092655400477</v>
      </c>
      <c r="AP11" s="16">
        <f t="shared" si="4"/>
        <v>0.40065873925247275</v>
      </c>
      <c r="AQ11" s="16">
        <f t="shared" si="5"/>
        <v>0.94244026463240593</v>
      </c>
      <c r="AR11" s="16">
        <f t="shared" si="6"/>
        <v>0.77203731113393315</v>
      </c>
      <c r="AS11" s="16">
        <f t="shared" si="7"/>
        <v>0.72815578110434864</v>
      </c>
      <c r="AT11" s="4"/>
      <c r="AU11" s="15">
        <f>AK11/E11-1</f>
        <v>1.5728615466873421</v>
      </c>
      <c r="AV11" s="15">
        <f>AK11/K11</f>
        <v>1.7592077175780441</v>
      </c>
      <c r="AW11" s="15">
        <f>AK11/Q11</f>
        <v>2.2426022770759229</v>
      </c>
      <c r="AX11" s="15">
        <f>AK11/U11-1</f>
        <v>-7.408396232513148E-2</v>
      </c>
      <c r="AY11" s="15">
        <f>AK11/Y11-1</f>
        <v>-7.1909473844595784E-3</v>
      </c>
      <c r="AZ11" s="15">
        <f>AK11/AC11-1</f>
        <v>-1.8555088272223297E-2</v>
      </c>
      <c r="BA11" s="15">
        <f>AK11/AG11-1</f>
        <v>0.60876831077000593</v>
      </c>
      <c r="BC11" s="35">
        <f>AL11/E11-1</f>
        <v>2.4304820622497898</v>
      </c>
      <c r="BD11" s="35">
        <f>AL11/K11-1</f>
        <v>1.3456102901040587</v>
      </c>
      <c r="BE11" s="35">
        <f>AL11/Q11-1</f>
        <v>1.990136369434564</v>
      </c>
      <c r="BF11" s="35">
        <f>AL11/U11-1</f>
        <v>0.23455471689982477</v>
      </c>
      <c r="BG11" s="35">
        <f>AL11/Y11-1</f>
        <v>0.32374540348738723</v>
      </c>
      <c r="BH11" s="35">
        <f>AL11/AC11-1</f>
        <v>0.30859321563703568</v>
      </c>
      <c r="BI11" s="35">
        <f>AL11/AG11-1</f>
        <v>1.1450244143600079</v>
      </c>
    </row>
    <row r="12" spans="1:61" s="32" customFormat="1" ht="14.25" customHeight="1" x14ac:dyDescent="0.2">
      <c r="A12" s="10" t="s">
        <v>9</v>
      </c>
      <c r="B12" s="11">
        <v>441952.89401180553</v>
      </c>
      <c r="C12" s="11">
        <v>507003.77044144372</v>
      </c>
      <c r="D12" s="19">
        <v>618569.93944938947</v>
      </c>
      <c r="E12" s="11">
        <v>645401.26629186142</v>
      </c>
      <c r="F12" s="11">
        <v>667016.29386878142</v>
      </c>
      <c r="G12" s="11">
        <v>690681.5846277728</v>
      </c>
      <c r="H12" s="11">
        <v>755533.94457225711</v>
      </c>
      <c r="I12" s="11">
        <v>787160.19078749989</v>
      </c>
      <c r="J12" s="19">
        <v>835798.35620059737</v>
      </c>
      <c r="K12" s="11">
        <v>826415.58284709521</v>
      </c>
      <c r="L12" s="11">
        <v>833031.42030678666</v>
      </c>
      <c r="M12" s="11">
        <v>832668.24413744616</v>
      </c>
      <c r="N12" s="11">
        <v>794833.10861991101</v>
      </c>
      <c r="O12" s="11">
        <v>872075.87316827453</v>
      </c>
      <c r="P12" s="11">
        <v>848177.92452432588</v>
      </c>
      <c r="Q12" s="19">
        <v>886026.29333574011</v>
      </c>
      <c r="R12" s="11">
        <v>906727.47091537365</v>
      </c>
      <c r="S12" s="11">
        <v>918232.05200296827</v>
      </c>
      <c r="T12" s="19">
        <v>958227.79938837234</v>
      </c>
      <c r="U12" s="11">
        <v>963535.19352730666</v>
      </c>
      <c r="V12" s="11">
        <v>975572.44801878778</v>
      </c>
      <c r="W12" s="11">
        <v>1028819.0592977599</v>
      </c>
      <c r="X12" s="19">
        <v>1098428.0113956667</v>
      </c>
      <c r="Y12" s="11">
        <v>1115875.9882815995</v>
      </c>
      <c r="Z12" s="11">
        <v>1171077.95202874</v>
      </c>
      <c r="AA12" s="11">
        <v>1245038.2552741324</v>
      </c>
      <c r="AB12" s="19">
        <v>1297246.6668211992</v>
      </c>
      <c r="AC12" s="11">
        <v>1336038.3410418825</v>
      </c>
      <c r="AD12" s="11">
        <v>1366993.1608426345</v>
      </c>
      <c r="AE12" s="11">
        <v>1422761.3327499453</v>
      </c>
      <c r="AF12" s="19">
        <v>1016307.0447662333</v>
      </c>
      <c r="AG12" s="11">
        <v>1604145.8411298923</v>
      </c>
      <c r="AH12" s="11">
        <v>1304183.7626982043</v>
      </c>
      <c r="AI12" s="11">
        <v>1374119.6797928605</v>
      </c>
      <c r="AJ12" s="19">
        <v>1473760.5179599999</v>
      </c>
      <c r="AK12" s="19">
        <v>1111394.0889899998</v>
      </c>
      <c r="AL12" s="40">
        <f>AK12/0.75</f>
        <v>1481858.7853199998</v>
      </c>
      <c r="AM12" s="16">
        <f t="shared" si="1"/>
        <v>1.382528512898388</v>
      </c>
      <c r="AN12" s="16">
        <f t="shared" si="2"/>
        <v>0.32973950085546422</v>
      </c>
      <c r="AO12" s="16">
        <f t="shared" si="3"/>
        <v>0.66333722717363064</v>
      </c>
      <c r="AP12" s="16">
        <f t="shared" si="4"/>
        <v>0.53800643114370827</v>
      </c>
      <c r="AQ12" s="16">
        <f t="shared" si="5"/>
        <v>0.34169968597890565</v>
      </c>
      <c r="AR12" s="16">
        <f t="shared" si="6"/>
        <v>0.13606807067104199</v>
      </c>
      <c r="AS12" s="16">
        <f t="shared" si="7"/>
        <v>0.45011345296636018</v>
      </c>
      <c r="AT12" s="4"/>
      <c r="AU12" s="15">
        <f>AK12/E12-1</f>
        <v>0.72202031052013549</v>
      </c>
      <c r="AV12" s="15">
        <f>AK12/K12</f>
        <v>1.3448368013114194</v>
      </c>
      <c r="AW12" s="15">
        <f>AK12/Q12</f>
        <v>1.2543579094089723</v>
      </c>
      <c r="AX12" s="15">
        <f>AK12/U12-1</f>
        <v>0.15345458729059169</v>
      </c>
      <c r="AY12" s="15">
        <f>AK12/Y12-1</f>
        <v>-4.0164851100538135E-3</v>
      </c>
      <c r="AZ12" s="15">
        <f>AK12/AC12-1</f>
        <v>-0.16814206984262026</v>
      </c>
      <c r="BA12" s="15">
        <f>AK12/AG12-1</f>
        <v>-0.3071739111905305</v>
      </c>
      <c r="BC12" s="35">
        <f>AL12/E12-1</f>
        <v>1.2960270806935141</v>
      </c>
      <c r="BD12" s="35">
        <f>AL12/K12-1</f>
        <v>0.79311573508189248</v>
      </c>
      <c r="BE12" s="35">
        <f>AL12/Q12-1</f>
        <v>0.67247721254529647</v>
      </c>
      <c r="BF12" s="35">
        <f>AL12/U12-1</f>
        <v>0.53793944972078878</v>
      </c>
      <c r="BG12" s="35">
        <f>AL12/Y12-1</f>
        <v>0.32797801985326158</v>
      </c>
      <c r="BH12" s="35">
        <f>AL12/AC12-1</f>
        <v>0.10914390687650632</v>
      </c>
      <c r="BI12" s="35">
        <f>AL12/AG12-1</f>
        <v>-7.623188158737404E-2</v>
      </c>
    </row>
    <row r="13" spans="1:61" s="32" customFormat="1" ht="14.25" customHeight="1" x14ac:dyDescent="0.2">
      <c r="A13" s="12" t="s">
        <v>10</v>
      </c>
      <c r="B13" s="13">
        <v>574162.95597642648</v>
      </c>
      <c r="C13" s="13">
        <v>593128.50336737058</v>
      </c>
      <c r="D13" s="20">
        <v>637884.52286054171</v>
      </c>
      <c r="E13" s="13">
        <v>714398.38707529241</v>
      </c>
      <c r="F13" s="13">
        <v>666218.51607147779</v>
      </c>
      <c r="G13" s="13">
        <v>838094.74835634849</v>
      </c>
      <c r="H13" s="13">
        <v>870464.81250560586</v>
      </c>
      <c r="I13" s="13">
        <v>1017957.3437258394</v>
      </c>
      <c r="J13" s="20">
        <v>1094652.4681904744</v>
      </c>
      <c r="K13" s="13">
        <v>1059309.4945008853</v>
      </c>
      <c r="L13" s="13">
        <v>767444.2062866874</v>
      </c>
      <c r="M13" s="13">
        <v>1436626.3023858699</v>
      </c>
      <c r="N13" s="13">
        <v>994877.79047820403</v>
      </c>
      <c r="O13" s="13">
        <v>1135613.5920676254</v>
      </c>
      <c r="P13" s="13">
        <v>1010108.206532827</v>
      </c>
      <c r="Q13" s="20">
        <v>1008527.4150009291</v>
      </c>
      <c r="R13" s="13">
        <v>931484.01487900107</v>
      </c>
      <c r="S13" s="13">
        <v>947222.43770694674</v>
      </c>
      <c r="T13" s="20">
        <v>708912.4642870836</v>
      </c>
      <c r="U13" s="13">
        <v>1325854.1143970923</v>
      </c>
      <c r="V13" s="13">
        <v>1175325.308415174</v>
      </c>
      <c r="W13" s="13">
        <v>1377397.352967974</v>
      </c>
      <c r="X13" s="20">
        <v>1412503.6796650891</v>
      </c>
      <c r="Y13" s="13">
        <v>1694715.8975530991</v>
      </c>
      <c r="Z13" s="13">
        <v>1738596.7854858371</v>
      </c>
      <c r="AA13" s="13">
        <v>1912242.5907786856</v>
      </c>
      <c r="AB13" s="20">
        <v>1881938.071119085</v>
      </c>
      <c r="AC13" s="13">
        <v>2031823.0805033238</v>
      </c>
      <c r="AD13" s="13">
        <v>2319095.4456522791</v>
      </c>
      <c r="AE13" s="13">
        <v>2396713.0224378086</v>
      </c>
      <c r="AF13" s="20">
        <v>2467936.734979406</v>
      </c>
      <c r="AG13" s="13">
        <v>3673252.7301765415</v>
      </c>
      <c r="AH13" s="13">
        <v>3351086.8496832289</v>
      </c>
      <c r="AI13" s="13">
        <v>3921691.6409455067</v>
      </c>
      <c r="AJ13" s="20">
        <v>3608874.2831850001</v>
      </c>
      <c r="AK13" s="20">
        <v>1714248.2213866999</v>
      </c>
      <c r="AL13" s="41">
        <f>AK13/0.75</f>
        <v>2285664.2951822667</v>
      </c>
      <c r="AM13" s="16">
        <f t="shared" si="1"/>
        <v>4.6575667755682399</v>
      </c>
      <c r="AN13" s="16">
        <f t="shared" si="2"/>
        <v>0.56602051445647783</v>
      </c>
      <c r="AO13" s="16">
        <f t="shared" si="3"/>
        <v>2.5783601214069876</v>
      </c>
      <c r="AP13" s="16">
        <f t="shared" si="4"/>
        <v>4.090719186062354</v>
      </c>
      <c r="AQ13" s="16">
        <f t="shared" si="5"/>
        <v>1.5549485889061048</v>
      </c>
      <c r="AR13" s="16">
        <f t="shared" si="6"/>
        <v>0.91763710962019118</v>
      </c>
      <c r="AS13" s="16">
        <f t="shared" si="7"/>
        <v>0.46230421227354301</v>
      </c>
      <c r="AT13" s="4"/>
      <c r="AU13" s="15">
        <f>AK13/E13-1</f>
        <v>1.3995689973555758</v>
      </c>
      <c r="AV13" s="15">
        <f>AK13/K13</f>
        <v>1.6182694767541965</v>
      </c>
      <c r="AW13" s="15">
        <f>AK13/Q13</f>
        <v>1.6997537160505654</v>
      </c>
      <c r="AX13" s="15">
        <f>AK13/U13-1</f>
        <v>0.29293879528082378</v>
      </c>
      <c r="AY13" s="15">
        <f>AK13/Y13-1</f>
        <v>1.1525426687625018E-2</v>
      </c>
      <c r="AZ13" s="15">
        <f>AK13/AC13-1</f>
        <v>-0.156300448677822</v>
      </c>
      <c r="BA13" s="15">
        <f>AK13/AG13-1</f>
        <v>-0.53331601517538085</v>
      </c>
      <c r="BC13" s="35">
        <f>AL13/E13-1</f>
        <v>2.1994253298074344</v>
      </c>
      <c r="BD13" s="35">
        <f>AL13/K13-1</f>
        <v>1.1576926356722619</v>
      </c>
      <c r="BE13" s="35">
        <f>AL13/Q13-1</f>
        <v>1.2663382880674203</v>
      </c>
      <c r="BF13" s="35">
        <f>AL13/U13-1</f>
        <v>0.72391839370776512</v>
      </c>
      <c r="BG13" s="35">
        <f>AL13/Y13-1</f>
        <v>0.34870056891683343</v>
      </c>
      <c r="BH13" s="35">
        <f>AL13/AC13-1</f>
        <v>0.12493273509623748</v>
      </c>
      <c r="BI13" s="35">
        <f>AL13/AG13-1</f>
        <v>-0.37775468690050773</v>
      </c>
    </row>
    <row r="14" spans="1:61" s="32" customFormat="1" ht="14.25" customHeight="1" x14ac:dyDescent="0.2">
      <c r="A14" s="4"/>
      <c r="B14" s="7" t="s">
        <v>52</v>
      </c>
      <c r="C14" s="7" t="s">
        <v>52</v>
      </c>
      <c r="D14" s="21" t="s">
        <v>52</v>
      </c>
      <c r="E14" s="7" t="s">
        <v>52</v>
      </c>
      <c r="F14" s="7" t="s">
        <v>52</v>
      </c>
      <c r="G14" s="7" t="s">
        <v>52</v>
      </c>
      <c r="H14" s="7" t="s">
        <v>52</v>
      </c>
      <c r="I14" s="7" t="s">
        <v>52</v>
      </c>
      <c r="J14" s="21" t="s">
        <v>52</v>
      </c>
      <c r="K14" s="7" t="s">
        <v>52</v>
      </c>
      <c r="L14" s="7" t="s">
        <v>52</v>
      </c>
      <c r="M14" s="7" t="s">
        <v>52</v>
      </c>
      <c r="N14" s="7" t="s">
        <v>52</v>
      </c>
      <c r="O14" s="7" t="s">
        <v>52</v>
      </c>
      <c r="P14" s="7" t="s">
        <v>52</v>
      </c>
      <c r="Q14" s="21" t="s">
        <v>52</v>
      </c>
      <c r="R14" s="7" t="s">
        <v>52</v>
      </c>
      <c r="S14" s="7" t="s">
        <v>52</v>
      </c>
      <c r="T14" s="21" t="s">
        <v>52</v>
      </c>
      <c r="U14" s="7" t="s">
        <v>52</v>
      </c>
      <c r="V14" s="7" t="s">
        <v>52</v>
      </c>
      <c r="W14" s="7" t="s">
        <v>52</v>
      </c>
      <c r="X14" s="21" t="s">
        <v>52</v>
      </c>
      <c r="Y14" s="7" t="s">
        <v>52</v>
      </c>
      <c r="Z14" s="7" t="s">
        <v>52</v>
      </c>
      <c r="AA14" s="7" t="s">
        <v>52</v>
      </c>
      <c r="AB14" s="21" t="s">
        <v>52</v>
      </c>
      <c r="AC14" s="7" t="s">
        <v>52</v>
      </c>
      <c r="AD14" s="7" t="s">
        <v>52</v>
      </c>
      <c r="AE14" s="7" t="s">
        <v>52</v>
      </c>
      <c r="AF14" s="21" t="s">
        <v>52</v>
      </c>
      <c r="AG14" s="7" t="s">
        <v>52</v>
      </c>
      <c r="AH14" s="7" t="s">
        <v>52</v>
      </c>
      <c r="AI14" s="7" t="s">
        <v>52</v>
      </c>
      <c r="AJ14" s="21" t="s">
        <v>52</v>
      </c>
      <c r="AK14" s="21"/>
      <c r="AL14" s="42"/>
      <c r="AM14" s="16"/>
      <c r="AN14" s="16"/>
      <c r="AO14" s="16"/>
      <c r="AP14" s="16"/>
      <c r="AQ14" s="16"/>
      <c r="AR14" s="16"/>
      <c r="AS14" s="16"/>
      <c r="AT14" s="4"/>
      <c r="AU14" s="15"/>
      <c r="AV14" s="15"/>
      <c r="AW14" s="15"/>
      <c r="AX14" s="15"/>
      <c r="AY14" s="15"/>
      <c r="AZ14" s="15"/>
      <c r="BA14" s="15"/>
      <c r="BC14" s="35"/>
      <c r="BD14" s="35"/>
      <c r="BE14" s="35"/>
      <c r="BF14" s="35"/>
      <c r="BG14" s="35"/>
      <c r="BH14" s="35"/>
      <c r="BI14" s="35"/>
    </row>
    <row r="15" spans="1:61" s="34" customFormat="1" ht="14.25" customHeight="1" x14ac:dyDescent="0.2">
      <c r="A15" s="8" t="s">
        <v>11</v>
      </c>
      <c r="B15" s="9">
        <v>10427243.588161211</v>
      </c>
      <c r="C15" s="9">
        <v>11428851.165448062</v>
      </c>
      <c r="D15" s="18">
        <f>SUM(D16:D21)</f>
        <v>11929650.117859021</v>
      </c>
      <c r="E15" s="18">
        <f t="shared" ref="E15:AK15" si="8">SUM(E16:E21)</f>
        <v>12636328.763000185</v>
      </c>
      <c r="F15" s="18">
        <f t="shared" si="8"/>
        <v>13032535.124413388</v>
      </c>
      <c r="G15" s="18">
        <f t="shared" si="8"/>
        <v>13794628.898547661</v>
      </c>
      <c r="H15" s="18">
        <f t="shared" si="8"/>
        <v>14626483.18348488</v>
      </c>
      <c r="I15" s="18">
        <f t="shared" si="8"/>
        <v>15350905.153443659</v>
      </c>
      <c r="J15" s="18">
        <f t="shared" si="8"/>
        <v>16189913.458002549</v>
      </c>
      <c r="K15" s="18">
        <f t="shared" si="8"/>
        <v>17399824.554720405</v>
      </c>
      <c r="L15" s="18">
        <f t="shared" si="8"/>
        <v>18042961.515439928</v>
      </c>
      <c r="M15" s="18">
        <f t="shared" si="8"/>
        <v>18916998.563637886</v>
      </c>
      <c r="N15" s="18">
        <f t="shared" si="8"/>
        <v>19683044.90297702</v>
      </c>
      <c r="O15" s="18">
        <f t="shared" si="8"/>
        <v>20107863.876235109</v>
      </c>
      <c r="P15" s="18">
        <f t="shared" si="8"/>
        <v>21045800.23133114</v>
      </c>
      <c r="Q15" s="18">
        <f t="shared" si="8"/>
        <v>22256661.449971925</v>
      </c>
      <c r="R15" s="18">
        <f t="shared" si="8"/>
        <v>23610320.13635423</v>
      </c>
      <c r="S15" s="18">
        <f t="shared" si="8"/>
        <v>25549200.556550182</v>
      </c>
      <c r="T15" s="18">
        <f t="shared" si="8"/>
        <v>27881972.910419147</v>
      </c>
      <c r="U15" s="18">
        <f t="shared" si="8"/>
        <v>32022033.182513554</v>
      </c>
      <c r="V15" s="18">
        <f t="shared" si="8"/>
        <v>34483466.651314214</v>
      </c>
      <c r="W15" s="18">
        <f t="shared" si="8"/>
        <v>34855257.101027019</v>
      </c>
      <c r="X15" s="18">
        <f t="shared" si="8"/>
        <v>37170991.744276226</v>
      </c>
      <c r="Y15" s="18">
        <f t="shared" si="8"/>
        <v>39599760.32811825</v>
      </c>
      <c r="Z15" s="18">
        <f t="shared" si="8"/>
        <v>41930938.153986931</v>
      </c>
      <c r="AA15" s="18">
        <f t="shared" si="8"/>
        <v>44912157.607342497</v>
      </c>
      <c r="AB15" s="18">
        <f t="shared" si="8"/>
        <v>47460941.905730717</v>
      </c>
      <c r="AC15" s="18">
        <f t="shared" si="8"/>
        <v>50499172.119094536</v>
      </c>
      <c r="AD15" s="18">
        <f t="shared" si="8"/>
        <v>52487681.157816865</v>
      </c>
      <c r="AE15" s="18">
        <f t="shared" si="8"/>
        <v>54708874.02819103</v>
      </c>
      <c r="AF15" s="18">
        <f t="shared" si="8"/>
        <v>62599747.966896228</v>
      </c>
      <c r="AG15" s="18">
        <f t="shared" si="8"/>
        <v>85405888.892859876</v>
      </c>
      <c r="AH15" s="18">
        <f t="shared" si="8"/>
        <v>63046491.909839123</v>
      </c>
      <c r="AI15" s="18">
        <f t="shared" si="8"/>
        <v>64068636.230135612</v>
      </c>
      <c r="AJ15" s="18">
        <f t="shared" si="8"/>
        <v>66390289.835668005</v>
      </c>
      <c r="AK15" s="18">
        <f t="shared" si="8"/>
        <v>52675505.503183998</v>
      </c>
      <c r="AL15" s="43">
        <f>AK15/0.75</f>
        <v>70234007.337578669</v>
      </c>
      <c r="AM15" s="16">
        <f t="shared" si="1"/>
        <v>4.5651497889514694</v>
      </c>
      <c r="AN15" s="16">
        <f t="shared" si="2"/>
        <v>2.253600190008854</v>
      </c>
      <c r="AO15" s="16">
        <f t="shared" si="3"/>
        <v>1.9829401855664095</v>
      </c>
      <c r="AP15" s="16">
        <f t="shared" si="4"/>
        <v>1.3811187984785245</v>
      </c>
      <c r="AQ15" s="16">
        <f t="shared" si="5"/>
        <v>0.78607797963558812</v>
      </c>
      <c r="AR15" s="16">
        <f t="shared" si="6"/>
        <v>0.39884054487447185</v>
      </c>
      <c r="AS15" s="16">
        <f t="shared" si="7"/>
        <v>6.0552030828882497E-2</v>
      </c>
      <c r="AT15" s="4"/>
      <c r="AU15" s="15">
        <f>AK15/E15-1</f>
        <v>3.1685766879871444</v>
      </c>
      <c r="AV15" s="15">
        <f>AK15/K15</f>
        <v>3.0273584275246983</v>
      </c>
      <c r="AW15" s="15">
        <f>AK15/Q15</f>
        <v>2.3667298719346088</v>
      </c>
      <c r="AX15" s="15">
        <f>AK15/U15-1</f>
        <v>0.64497691957763625</v>
      </c>
      <c r="AY15" s="15">
        <f>AK15/Y15-1</f>
        <v>0.33019758369045404</v>
      </c>
      <c r="AZ15" s="15">
        <f>AK15/AC15-1</f>
        <v>4.3096417084955707E-2</v>
      </c>
      <c r="BA15" s="15">
        <f>AK15/AG15-1</f>
        <v>-0.38323333219721589</v>
      </c>
      <c r="BC15" s="35">
        <f>AL15/E15-1</f>
        <v>4.5581022506495259</v>
      </c>
      <c r="BD15" s="35">
        <f>AL15/K15-1</f>
        <v>3.0364779033662641</v>
      </c>
      <c r="BE15" s="35">
        <f>AL15/Q15-1</f>
        <v>2.1556398292461454</v>
      </c>
      <c r="BF15" s="35">
        <f>AL15/U15-1</f>
        <v>1.1933025594368485</v>
      </c>
      <c r="BG15" s="35">
        <f>AL15/Y15-1</f>
        <v>0.7735967782539388</v>
      </c>
      <c r="BH15" s="35">
        <f>AL15/AC15-1</f>
        <v>0.39079522277994094</v>
      </c>
      <c r="BI15" s="35">
        <f>AL15/AG15-1</f>
        <v>-0.17764444292962112</v>
      </c>
    </row>
    <row r="16" spans="1:61" s="32" customFormat="1" ht="14.25" customHeight="1" x14ac:dyDescent="0.2">
      <c r="A16" s="10" t="s">
        <v>12</v>
      </c>
      <c r="B16" s="11">
        <v>2002583.441950216</v>
      </c>
      <c r="C16" s="11">
        <v>2193488.2237527012</v>
      </c>
      <c r="D16" s="19">
        <v>2413527.843915096</v>
      </c>
      <c r="E16" s="11">
        <v>2676608.8218744667</v>
      </c>
      <c r="F16" s="11">
        <v>2875009.409325893</v>
      </c>
      <c r="G16" s="11">
        <v>3110909.7746421834</v>
      </c>
      <c r="H16" s="11">
        <v>3358463.9083373104</v>
      </c>
      <c r="I16" s="11">
        <v>3616769.1495618471</v>
      </c>
      <c r="J16" s="19">
        <v>3871822.9086379907</v>
      </c>
      <c r="K16" s="11">
        <v>4135032.8085055528</v>
      </c>
      <c r="L16" s="11">
        <v>4303491.5578451324</v>
      </c>
      <c r="M16" s="11">
        <v>4420178.1756113106</v>
      </c>
      <c r="N16" s="11">
        <v>4584911.0409455337</v>
      </c>
      <c r="O16" s="11">
        <v>4723859.7898283126</v>
      </c>
      <c r="P16" s="11">
        <v>5049931.0679152347</v>
      </c>
      <c r="Q16" s="19">
        <v>5360276.8155646259</v>
      </c>
      <c r="R16" s="11">
        <v>5684509.8176552514</v>
      </c>
      <c r="S16" s="11">
        <v>6130524.689668064</v>
      </c>
      <c r="T16" s="19">
        <v>6431908.5319817057</v>
      </c>
      <c r="U16" s="11">
        <v>7526443.7017476037</v>
      </c>
      <c r="V16" s="11">
        <v>8214032.0443890169</v>
      </c>
      <c r="W16" s="11">
        <v>8438583.8109567016</v>
      </c>
      <c r="X16" s="19">
        <v>8958338.5471504908</v>
      </c>
      <c r="Y16" s="11">
        <v>9589231.6259450093</v>
      </c>
      <c r="Z16" s="11">
        <v>10146860.313409869</v>
      </c>
      <c r="AA16" s="11">
        <v>10766153.098602848</v>
      </c>
      <c r="AB16" s="19">
        <v>11405360.061958425</v>
      </c>
      <c r="AC16" s="11">
        <v>12078127.03314266</v>
      </c>
      <c r="AD16" s="11">
        <v>12709215.78710922</v>
      </c>
      <c r="AE16" s="11">
        <v>13179562.535749182</v>
      </c>
      <c r="AF16" s="19">
        <v>13850459.157452697</v>
      </c>
      <c r="AG16" s="11">
        <v>14554199.856864637</v>
      </c>
      <c r="AH16" s="11">
        <v>13780387.970477635</v>
      </c>
      <c r="AI16" s="11">
        <v>14342989.917833436</v>
      </c>
      <c r="AJ16" s="19">
        <v>15195344.459970001</v>
      </c>
      <c r="AK16" s="19">
        <v>12841692.458300002</v>
      </c>
      <c r="AL16" s="40">
        <f>AK16/0.75</f>
        <v>17122256.611066669</v>
      </c>
      <c r="AM16" s="16">
        <f t="shared" si="1"/>
        <v>5.2959060108960356</v>
      </c>
      <c r="AN16" s="16">
        <f t="shared" si="2"/>
        <v>2.3167044984548077</v>
      </c>
      <c r="AO16" s="16">
        <f t="shared" si="3"/>
        <v>1.83480592193435</v>
      </c>
      <c r="AP16" s="16">
        <f t="shared" si="4"/>
        <v>1.3624938670090563</v>
      </c>
      <c r="AQ16" s="16">
        <f t="shared" si="5"/>
        <v>0.69622351064231713</v>
      </c>
      <c r="AR16" s="16">
        <f t="shared" si="6"/>
        <v>0.3322985313416571</v>
      </c>
      <c r="AS16" s="16">
        <f t="shared" si="7"/>
        <v>9.7100412862027419E-2</v>
      </c>
      <c r="AT16" s="4"/>
      <c r="AU16" s="15">
        <f>AK16/E16-1</f>
        <v>3.7977471916523031</v>
      </c>
      <c r="AV16" s="15">
        <f>AK16/K16</f>
        <v>3.105584176233207</v>
      </c>
      <c r="AW16" s="15">
        <f>AK16/Q16</f>
        <v>2.3957144192649906</v>
      </c>
      <c r="AX16" s="15">
        <f>AK16/U16-1</f>
        <v>0.70620986048407208</v>
      </c>
      <c r="AY16" s="15">
        <f>AK16/Y16-1</f>
        <v>0.33917846176069033</v>
      </c>
      <c r="AZ16" s="15">
        <f>AK16/AC16-1</f>
        <v>6.3218860263855481E-2</v>
      </c>
      <c r="BA16" s="15">
        <f>AK16/AG16-1</f>
        <v>-0.11766413924547792</v>
      </c>
      <c r="BC16" s="35">
        <f>AL16/E16-1</f>
        <v>5.3969962555364042</v>
      </c>
      <c r="BD16" s="35">
        <f>AL16/K16-1</f>
        <v>3.1407789016442758</v>
      </c>
      <c r="BE16" s="35">
        <f>AL16/Q16-1</f>
        <v>2.1942858923533213</v>
      </c>
      <c r="BF16" s="35">
        <f>AL16/U16-1</f>
        <v>1.2749464806454296</v>
      </c>
      <c r="BG16" s="35">
        <f>AL16/Y16-1</f>
        <v>0.78557128234758733</v>
      </c>
      <c r="BH16" s="35">
        <f>AL16/AC16-1</f>
        <v>0.41762514701847397</v>
      </c>
      <c r="BI16" s="35">
        <f>AL16/AG16-1</f>
        <v>0.17644781433936285</v>
      </c>
    </row>
    <row r="17" spans="1:61" s="32" customFormat="1" ht="14.25" customHeight="1" x14ac:dyDescent="0.2">
      <c r="A17" s="10" t="s">
        <v>13</v>
      </c>
      <c r="B17" s="11">
        <v>1062467.2682222079</v>
      </c>
      <c r="C17" s="11">
        <v>1183967.3122875863</v>
      </c>
      <c r="D17" s="19">
        <v>1271235.3839263045</v>
      </c>
      <c r="E17" s="11">
        <v>1312828.6375328568</v>
      </c>
      <c r="F17" s="11">
        <v>1354572.8414048483</v>
      </c>
      <c r="G17" s="11">
        <v>1413994.480995286</v>
      </c>
      <c r="H17" s="11">
        <v>1494544.4947981543</v>
      </c>
      <c r="I17" s="11">
        <v>1553612.7504052741</v>
      </c>
      <c r="J17" s="19">
        <v>1643743.085564848</v>
      </c>
      <c r="K17" s="11">
        <v>1451817.950042723</v>
      </c>
      <c r="L17" s="11">
        <v>1538176.8473216984</v>
      </c>
      <c r="M17" s="11">
        <v>1568940.5674852519</v>
      </c>
      <c r="N17" s="11">
        <v>1627746.6275918565</v>
      </c>
      <c r="O17" s="11">
        <v>1692033.0789786072</v>
      </c>
      <c r="P17" s="11">
        <v>1762633.5654876479</v>
      </c>
      <c r="Q17" s="19">
        <v>2105256.744782344</v>
      </c>
      <c r="R17" s="11">
        <v>2323947.9753179578</v>
      </c>
      <c r="S17" s="11">
        <v>2621210.5887938519</v>
      </c>
      <c r="T17" s="19">
        <v>2832541.7617752231</v>
      </c>
      <c r="U17" s="11">
        <v>3299115.5295653748</v>
      </c>
      <c r="V17" s="11">
        <v>3354060.2702182736</v>
      </c>
      <c r="W17" s="11">
        <v>3440304.7764332937</v>
      </c>
      <c r="X17" s="19">
        <v>3661512.5753250602</v>
      </c>
      <c r="Y17" s="11">
        <v>3935842.363358431</v>
      </c>
      <c r="Z17" s="11">
        <v>4263820.6513797017</v>
      </c>
      <c r="AA17" s="11">
        <v>4589758.6831535781</v>
      </c>
      <c r="AB17" s="19">
        <v>4701395.7020418774</v>
      </c>
      <c r="AC17" s="11">
        <v>4942410.2834367668</v>
      </c>
      <c r="AD17" s="11">
        <v>5055159.2869560122</v>
      </c>
      <c r="AE17" s="11">
        <v>5197499.2166833328</v>
      </c>
      <c r="AF17" s="19">
        <v>5701127.839856321</v>
      </c>
      <c r="AG17" s="11">
        <v>5973466.9968946148</v>
      </c>
      <c r="AH17" s="11">
        <v>5796853.1755379783</v>
      </c>
      <c r="AI17" s="11">
        <v>5675888.3396815741</v>
      </c>
      <c r="AJ17" s="19">
        <v>6031817.8625000007</v>
      </c>
      <c r="AK17" s="19">
        <v>5175609.7679899996</v>
      </c>
      <c r="AL17" s="40">
        <f>AK17/0.75</f>
        <v>6900813.0239866665</v>
      </c>
      <c r="AM17" s="16">
        <f t="shared" si="1"/>
        <v>3.7448473656155521</v>
      </c>
      <c r="AN17" s="16">
        <f t="shared" si="2"/>
        <v>2.1486731797940783</v>
      </c>
      <c r="AO17" s="16">
        <f t="shared" si="3"/>
        <v>1.8651222125041151</v>
      </c>
      <c r="AP17" s="16">
        <f t="shared" si="4"/>
        <v>1.1294718206448309</v>
      </c>
      <c r="AQ17" s="16">
        <f t="shared" si="5"/>
        <v>0.64735686097282086</v>
      </c>
      <c r="AR17" s="16">
        <f t="shared" si="6"/>
        <v>0.28298451029771932</v>
      </c>
      <c r="AS17" s="16">
        <f t="shared" si="7"/>
        <v>5.8004316326997873E-2</v>
      </c>
      <c r="AT17" s="4"/>
      <c r="AU17" s="15">
        <f>AK17/E17-1</f>
        <v>2.9423346048546777</v>
      </c>
      <c r="AV17" s="15">
        <f>AK17/K17</f>
        <v>3.5649165019882112</v>
      </c>
      <c r="AW17" s="15">
        <f>AK17/Q17</f>
        <v>2.4584221287105246</v>
      </c>
      <c r="AX17" s="15">
        <f>AK17/U17-1</f>
        <v>0.56878706477788432</v>
      </c>
      <c r="AY17" s="15">
        <f>AK17/Y17-1</f>
        <v>0.31499417155866039</v>
      </c>
      <c r="AZ17" s="15">
        <f>AK17/AC17-1</f>
        <v>4.7183352085265362E-2</v>
      </c>
      <c r="BA17" s="15">
        <f>AK17/AG17-1</f>
        <v>-0.13356685980175198</v>
      </c>
      <c r="BC17" s="35">
        <f>AL17/E17-1</f>
        <v>4.2564461398062372</v>
      </c>
      <c r="BD17" s="35">
        <f>AL17/K17-1</f>
        <v>3.7532220026509489</v>
      </c>
      <c r="BE17" s="35">
        <f>AL17/Q17-1</f>
        <v>2.2778961716140329</v>
      </c>
      <c r="BF17" s="35">
        <f>AL17/U17-1</f>
        <v>1.0917160863705124</v>
      </c>
      <c r="BG17" s="35">
        <f>AL17/Y17-1</f>
        <v>0.75332556207821377</v>
      </c>
      <c r="BH17" s="35">
        <f>AL17/AC17-1</f>
        <v>0.39624446944702041</v>
      </c>
      <c r="BI17" s="35">
        <f>AL17/AG17-1</f>
        <v>0.15524418693099751</v>
      </c>
    </row>
    <row r="18" spans="1:61" s="32" customFormat="1" ht="14.25" customHeight="1" x14ac:dyDescent="0.2">
      <c r="A18" s="10" t="s">
        <v>14</v>
      </c>
      <c r="B18" s="11">
        <v>1833785.7884020603</v>
      </c>
      <c r="C18" s="11">
        <v>1939571.361926418</v>
      </c>
      <c r="D18" s="19">
        <v>1665714.7100175323</v>
      </c>
      <c r="E18" s="11">
        <v>1625253.4230453898</v>
      </c>
      <c r="F18" s="11">
        <v>1538802.2880142452</v>
      </c>
      <c r="G18" s="11">
        <v>1459380.3685494256</v>
      </c>
      <c r="H18" s="11">
        <v>1254775.6746634783</v>
      </c>
      <c r="I18" s="11">
        <v>1176167.2486137166</v>
      </c>
      <c r="J18" s="19">
        <v>1156833.0221058277</v>
      </c>
      <c r="K18" s="11">
        <v>1178985.225104182</v>
      </c>
      <c r="L18" s="11">
        <v>1199269.6490763163</v>
      </c>
      <c r="M18" s="11">
        <v>1219048.6071067029</v>
      </c>
      <c r="N18" s="11">
        <v>1236401.7388295003</v>
      </c>
      <c r="O18" s="11">
        <v>1301565.441860223</v>
      </c>
      <c r="P18" s="11">
        <v>1230849.6221007963</v>
      </c>
      <c r="Q18" s="19">
        <v>1183892.1972616499</v>
      </c>
      <c r="R18" s="11">
        <v>1106683.4515169356</v>
      </c>
      <c r="S18" s="11">
        <v>1028186.6935802621</v>
      </c>
      <c r="T18" s="19">
        <v>797725.00716234499</v>
      </c>
      <c r="U18" s="11">
        <v>849858.76551855134</v>
      </c>
      <c r="V18" s="11">
        <v>946847.83453756943</v>
      </c>
      <c r="W18" s="11">
        <v>1152292.848989781</v>
      </c>
      <c r="X18" s="19">
        <v>1265576.7521118554</v>
      </c>
      <c r="Y18" s="11">
        <v>1301048.9597876146</v>
      </c>
      <c r="Z18" s="11">
        <v>1415135.6121115633</v>
      </c>
      <c r="AA18" s="11">
        <v>1571491.8898807981</v>
      </c>
      <c r="AB18" s="19">
        <v>1820473.5684624265</v>
      </c>
      <c r="AC18" s="11">
        <v>2054303.8346983478</v>
      </c>
      <c r="AD18" s="11">
        <v>2217853.7542041708</v>
      </c>
      <c r="AE18" s="11">
        <v>2434020.8300892673</v>
      </c>
      <c r="AF18" s="19">
        <v>2527378.2160613588</v>
      </c>
      <c r="AG18" s="11">
        <v>2568786.795071864</v>
      </c>
      <c r="AH18" s="11">
        <v>2951417.3637321247</v>
      </c>
      <c r="AI18" s="11">
        <v>3089299.745531295</v>
      </c>
      <c r="AJ18" s="19">
        <v>3769789.8142930004</v>
      </c>
      <c r="AK18" s="19">
        <v>3426842.3450639998</v>
      </c>
      <c r="AL18" s="40">
        <f>AK18/0.75</f>
        <v>4569123.1267519994</v>
      </c>
      <c r="AM18" s="16">
        <f t="shared" si="1"/>
        <v>1.2631665504432759</v>
      </c>
      <c r="AN18" s="16">
        <f t="shared" si="2"/>
        <v>1.9622618645740131</v>
      </c>
      <c r="AO18" s="16">
        <f t="shared" si="3"/>
        <v>2.1842340231758839</v>
      </c>
      <c r="AP18" s="16">
        <f t="shared" si="4"/>
        <v>3.7256758663023968</v>
      </c>
      <c r="AQ18" s="16">
        <f t="shared" si="5"/>
        <v>1.9787129133040642</v>
      </c>
      <c r="AR18" s="16">
        <f t="shared" si="6"/>
        <v>1.0707742642355242</v>
      </c>
      <c r="AS18" s="16">
        <f t="shared" si="7"/>
        <v>0.49158119284885005</v>
      </c>
      <c r="AT18" s="4"/>
      <c r="AU18" s="15">
        <f>AK18/E18-1</f>
        <v>1.1084972327840439</v>
      </c>
      <c r="AV18" s="15">
        <f>AK18/K18</f>
        <v>2.9066032992577866</v>
      </c>
      <c r="AW18" s="15">
        <f>AK18/Q18</f>
        <v>2.8945560693704273</v>
      </c>
      <c r="AX18" s="15">
        <f>AK18/U18-1</f>
        <v>3.032249220813851</v>
      </c>
      <c r="AY18" s="15">
        <f>AK18/Y18-1</f>
        <v>1.6339072940217432</v>
      </c>
      <c r="AZ18" s="15">
        <f>AK18/AC18-1</f>
        <v>0.66812829104570803</v>
      </c>
      <c r="BA18" s="15">
        <f>AK18/AG18-1</f>
        <v>0.3340314391362833</v>
      </c>
      <c r="BC18" s="35">
        <f>AL18/E18-1</f>
        <v>1.8113296437120585</v>
      </c>
      <c r="BD18" s="35">
        <f>AL18/K18-1</f>
        <v>2.8754710656770488</v>
      </c>
      <c r="BE18" s="35">
        <f>AL18/Q18-1</f>
        <v>2.8594080924939029</v>
      </c>
      <c r="BF18" s="35">
        <f>AL18/U18-1</f>
        <v>4.3763322944184671</v>
      </c>
      <c r="BG18" s="35">
        <f>AL18/Y18-1</f>
        <v>2.5118763920289906</v>
      </c>
      <c r="BH18" s="35">
        <f>AL18/AC18-1</f>
        <v>1.2241710547276106</v>
      </c>
      <c r="BI18" s="35">
        <f>AL18/AG18-1</f>
        <v>0.7787085855150444</v>
      </c>
    </row>
    <row r="19" spans="1:61" s="32" customFormat="1" ht="14.25" customHeight="1" x14ac:dyDescent="0.2">
      <c r="A19" s="10" t="s">
        <v>15</v>
      </c>
      <c r="B19" s="11">
        <v>2282559.0899461778</v>
      </c>
      <c r="C19" s="11">
        <v>2693110.2926928694</v>
      </c>
      <c r="D19" s="19">
        <v>2974022.9291052469</v>
      </c>
      <c r="E19" s="11">
        <v>3174212.7104672762</v>
      </c>
      <c r="F19" s="11">
        <v>3328271.7457829565</v>
      </c>
      <c r="G19" s="11">
        <v>3726363.9318623273</v>
      </c>
      <c r="H19" s="11">
        <v>4085464.2914944827</v>
      </c>
      <c r="I19" s="11">
        <v>4398866.3832095237</v>
      </c>
      <c r="J19" s="19">
        <v>4566403.0911533497</v>
      </c>
      <c r="K19" s="11">
        <v>5282298.1481799334</v>
      </c>
      <c r="L19" s="11">
        <v>5348780.6732867314</v>
      </c>
      <c r="M19" s="11">
        <v>5836887.4827298112</v>
      </c>
      <c r="N19" s="11">
        <v>6166158.7633975642</v>
      </c>
      <c r="O19" s="11">
        <v>6208644.2862024345</v>
      </c>
      <c r="P19" s="11">
        <v>6581210.270027603</v>
      </c>
      <c r="Q19" s="19">
        <v>7024325.9712828137</v>
      </c>
      <c r="R19" s="11">
        <v>7579946.3575342409</v>
      </c>
      <c r="S19" s="11">
        <v>8654143.97869296</v>
      </c>
      <c r="T19" s="19">
        <v>10355408.099467091</v>
      </c>
      <c r="U19" s="11">
        <v>12096121.710827732</v>
      </c>
      <c r="V19" s="11">
        <v>13134341.702094285</v>
      </c>
      <c r="W19" s="11">
        <v>12968437.07024529</v>
      </c>
      <c r="X19" s="19">
        <v>14275157.565764282</v>
      </c>
      <c r="Y19" s="11">
        <v>15657018.922518445</v>
      </c>
      <c r="Z19" s="11">
        <v>16658528.483232535</v>
      </c>
      <c r="AA19" s="11">
        <v>18195064.229298413</v>
      </c>
      <c r="AB19" s="19">
        <v>19751117.806603663</v>
      </c>
      <c r="AC19" s="11">
        <v>21120563.462915577</v>
      </c>
      <c r="AD19" s="11">
        <v>21955386.836011838</v>
      </c>
      <c r="AE19" s="11">
        <v>23241598.857813429</v>
      </c>
      <c r="AF19" s="19">
        <v>28847936.547627795</v>
      </c>
      <c r="AG19" s="11">
        <v>50510856.629220098</v>
      </c>
      <c r="AH19" s="11">
        <v>27488068.890843786</v>
      </c>
      <c r="AI19" s="11">
        <v>26008990.263543669</v>
      </c>
      <c r="AJ19" s="19">
        <v>26056874.898400001</v>
      </c>
      <c r="AK19" s="19">
        <v>19422585.258559998</v>
      </c>
      <c r="AL19" s="40">
        <f>AK19/0.75</f>
        <v>25896780.344746664</v>
      </c>
      <c r="AM19" s="16">
        <f t="shared" si="1"/>
        <v>7.7614909230842315</v>
      </c>
      <c r="AN19" s="16">
        <f t="shared" si="2"/>
        <v>3.2533663522145124</v>
      </c>
      <c r="AO19" s="16">
        <f t="shared" si="3"/>
        <v>2.7095196044327907</v>
      </c>
      <c r="AP19" s="16">
        <f t="shared" si="4"/>
        <v>1.5162576547553868</v>
      </c>
      <c r="AQ19" s="16">
        <f t="shared" si="5"/>
        <v>0.82533010780150606</v>
      </c>
      <c r="AR19" s="16">
        <f t="shared" si="6"/>
        <v>0.31926077063284231</v>
      </c>
      <c r="AS19" s="16">
        <f t="shared" si="7"/>
        <v>-9.6750824608192176E-2</v>
      </c>
      <c r="AT19" s="4"/>
      <c r="AU19" s="15">
        <f>AK19/E19-1</f>
        <v>5.1188669538472098</v>
      </c>
      <c r="AV19" s="15">
        <f>AK19/K19</f>
        <v>3.6769195364809608</v>
      </c>
      <c r="AW19" s="15">
        <f>AK19/Q19</f>
        <v>2.7650461180139336</v>
      </c>
      <c r="AX19" s="15">
        <f>AK19/U19-1</f>
        <v>0.60568698983692015</v>
      </c>
      <c r="AY19" s="15">
        <f>AK19/Y19-1</f>
        <v>0.24050340327722219</v>
      </c>
      <c r="AZ19" s="15">
        <f>AK19/AC19-1</f>
        <v>-8.0394550426505673E-2</v>
      </c>
      <c r="BA19" s="15">
        <f>AK19/AG19-1</f>
        <v>-0.61547701712656755</v>
      </c>
      <c r="BC19" s="35">
        <f>AL19/E19-1</f>
        <v>7.1584892717962809</v>
      </c>
      <c r="BD19" s="35">
        <f>AL19/K19-1</f>
        <v>3.9025593819746147</v>
      </c>
      <c r="BE19" s="35">
        <f>AL19/Q19-1</f>
        <v>2.6867281573519115</v>
      </c>
      <c r="BF19" s="35">
        <f>AL19/U19-1</f>
        <v>1.1409159864492269</v>
      </c>
      <c r="BG19" s="35">
        <f>AL19/Y19-1</f>
        <v>0.65400453770296285</v>
      </c>
      <c r="BH19" s="35">
        <f>AL19/AC19-1</f>
        <v>0.22614059943132592</v>
      </c>
      <c r="BI19" s="35">
        <f>AL19/AG19-1</f>
        <v>-0.48730268950209021</v>
      </c>
    </row>
    <row r="20" spans="1:61" s="32" customFormat="1" ht="14.25" customHeight="1" x14ac:dyDescent="0.2">
      <c r="A20" s="10" t="s">
        <v>16</v>
      </c>
      <c r="B20" s="11">
        <v>3182234.4688814632</v>
      </c>
      <c r="C20" s="11">
        <v>3345878.2573959422</v>
      </c>
      <c r="D20" s="19">
        <v>3525767.8778649895</v>
      </c>
      <c r="E20" s="11">
        <v>3732863.912930348</v>
      </c>
      <c r="F20" s="11">
        <v>3834645.2134039719</v>
      </c>
      <c r="G20" s="11">
        <v>3999683.823875302</v>
      </c>
      <c r="H20" s="11">
        <v>4310358.0011858633</v>
      </c>
      <c r="I20" s="11">
        <v>4470129.8931398699</v>
      </c>
      <c r="J20" s="19">
        <v>4780260.8854917809</v>
      </c>
      <c r="K20" s="11">
        <v>5209252.4582773857</v>
      </c>
      <c r="L20" s="11">
        <v>5488044.3120433725</v>
      </c>
      <c r="M20" s="11">
        <v>5682609.6196822124</v>
      </c>
      <c r="N20" s="11">
        <v>5859824.0310463458</v>
      </c>
      <c r="O20" s="11">
        <v>5998564.3964036638</v>
      </c>
      <c r="P20" s="11">
        <v>6250425.0702281175</v>
      </c>
      <c r="Q20" s="19">
        <v>6548452.9537445223</v>
      </c>
      <c r="R20" s="11">
        <v>6892139.8805278046</v>
      </c>
      <c r="S20" s="11">
        <v>7081788.8570006108</v>
      </c>
      <c r="T20" s="19">
        <v>7410256.3953469805</v>
      </c>
      <c r="U20" s="11">
        <v>8207436.0271395221</v>
      </c>
      <c r="V20" s="11">
        <v>8770789.9014647752</v>
      </c>
      <c r="W20" s="11">
        <v>8786410.9256551955</v>
      </c>
      <c r="X20" s="19">
        <v>8913921.8560656141</v>
      </c>
      <c r="Y20" s="11">
        <v>9071983.4900361579</v>
      </c>
      <c r="Z20" s="11">
        <v>9384957.5374611095</v>
      </c>
      <c r="AA20" s="11">
        <v>9700007.7942189407</v>
      </c>
      <c r="AB20" s="19">
        <v>9686046.87696914</v>
      </c>
      <c r="AC20" s="11">
        <v>10186606.598306108</v>
      </c>
      <c r="AD20" s="11">
        <v>10406652.384400163</v>
      </c>
      <c r="AE20" s="11">
        <v>10521205.210718652</v>
      </c>
      <c r="AF20" s="19">
        <v>11522871.996094497</v>
      </c>
      <c r="AG20" s="11">
        <v>11607308.430111084</v>
      </c>
      <c r="AH20" s="11">
        <v>12721813.089518681</v>
      </c>
      <c r="AI20" s="11">
        <v>14723875.152422702</v>
      </c>
      <c r="AJ20" s="19">
        <v>14994621.048325</v>
      </c>
      <c r="AK20" s="19">
        <v>11603227.89566</v>
      </c>
      <c r="AL20" s="40">
        <f>AK20/0.75</f>
        <v>15470970.527546667</v>
      </c>
      <c r="AM20" s="16">
        <f t="shared" si="1"/>
        <v>3.2528667705160768</v>
      </c>
      <c r="AN20" s="16">
        <f t="shared" si="2"/>
        <v>1.4273210549817699</v>
      </c>
      <c r="AO20" s="16">
        <f t="shared" si="3"/>
        <v>1.289795949400661</v>
      </c>
      <c r="AP20" s="16">
        <f t="shared" si="4"/>
        <v>1.0234955780666866</v>
      </c>
      <c r="AQ20" s="16">
        <f t="shared" si="5"/>
        <v>0.68215756099787672</v>
      </c>
      <c r="AR20" s="16">
        <f t="shared" si="6"/>
        <v>0.54806405944392522</v>
      </c>
      <c r="AS20" s="16">
        <f t="shared" si="7"/>
        <v>0.30129199156314512</v>
      </c>
      <c r="AT20" s="4"/>
      <c r="AU20" s="15">
        <f>AK20/E20-1</f>
        <v>2.1083983146203984</v>
      </c>
      <c r="AV20" s="15">
        <f>AK20/K20</f>
        <v>2.2274266775500062</v>
      </c>
      <c r="AW20" s="15">
        <f>AK20/Q20</f>
        <v>1.7719036813153046</v>
      </c>
      <c r="AX20" s="15">
        <f>AK20/U20-1</f>
        <v>0.41374576144018849</v>
      </c>
      <c r="AY20" s="15">
        <f>AK20/Y20-1</f>
        <v>0.27901774825802206</v>
      </c>
      <c r="AZ20" s="15">
        <f>AK20/AC20-1</f>
        <v>0.13906704687991556</v>
      </c>
      <c r="BA20" s="15">
        <f>AK20/AG20-1</f>
        <v>-3.5154872257026071E-4</v>
      </c>
      <c r="BC20" s="35">
        <f>AL20/E20-1</f>
        <v>3.1445310861605318</v>
      </c>
      <c r="BD20" s="35">
        <f>AL20/K20-1</f>
        <v>1.9699022367333416</v>
      </c>
      <c r="BE20" s="35">
        <f>AL20/Q20-1</f>
        <v>1.3625382417537395</v>
      </c>
      <c r="BF20" s="35">
        <f>AL20/U20-1</f>
        <v>0.88499434858691806</v>
      </c>
      <c r="BG20" s="35">
        <f>AL20/Y20-1</f>
        <v>0.70535699767736282</v>
      </c>
      <c r="BH20" s="35">
        <f>AL20/AC20-1</f>
        <v>0.51875606250655393</v>
      </c>
      <c r="BI20" s="35">
        <f>AL20/AG20-1</f>
        <v>0.33286460170323973</v>
      </c>
    </row>
    <row r="21" spans="1:61" s="32" customFormat="1" ht="14.25" customHeight="1" x14ac:dyDescent="0.2">
      <c r="A21" s="10" t="s">
        <v>17</v>
      </c>
      <c r="B21" s="11">
        <v>63613.530759085836</v>
      </c>
      <c r="C21" s="11">
        <v>72835.717392545965</v>
      </c>
      <c r="D21" s="19">
        <v>79381.373029850613</v>
      </c>
      <c r="E21" s="11">
        <v>114561.25714984759</v>
      </c>
      <c r="F21" s="11">
        <v>101233.62648147265</v>
      </c>
      <c r="G21" s="11">
        <v>84296.518623134223</v>
      </c>
      <c r="H21" s="11">
        <v>122876.81300559016</v>
      </c>
      <c r="I21" s="11">
        <v>135359.72851342824</v>
      </c>
      <c r="J21" s="19">
        <v>170850.46504875034</v>
      </c>
      <c r="K21" s="11">
        <v>142437.96461062977</v>
      </c>
      <c r="L21" s="11">
        <v>165198.47586667392</v>
      </c>
      <c r="M21" s="11">
        <v>189334.11102259974</v>
      </c>
      <c r="N21" s="11">
        <v>208002.70116622184</v>
      </c>
      <c r="O21" s="11">
        <v>183196.8829618693</v>
      </c>
      <c r="P21" s="11">
        <v>170750.63557174033</v>
      </c>
      <c r="Q21" s="19">
        <v>34456.767335970995</v>
      </c>
      <c r="R21" s="11">
        <v>23092.653802039447</v>
      </c>
      <c r="S21" s="11">
        <v>33345.748814435363</v>
      </c>
      <c r="T21" s="19">
        <v>54133.114685803936</v>
      </c>
      <c r="U21" s="11">
        <v>43057.447714769842</v>
      </c>
      <c r="V21" s="11">
        <v>63394.898610297387</v>
      </c>
      <c r="W21" s="11">
        <v>69227.668746764306</v>
      </c>
      <c r="X21" s="19">
        <v>96484.447858920728</v>
      </c>
      <c r="Y21" s="11">
        <v>44634.96647258669</v>
      </c>
      <c r="Z21" s="11">
        <v>61635.556392154729</v>
      </c>
      <c r="AA21" s="11">
        <v>89681.912187918671</v>
      </c>
      <c r="AB21" s="19">
        <v>96547.889695190097</v>
      </c>
      <c r="AC21" s="11">
        <v>117160.90659507782</v>
      </c>
      <c r="AD21" s="11">
        <v>143413.10913547029</v>
      </c>
      <c r="AE21" s="11">
        <v>134987.37713716103</v>
      </c>
      <c r="AF21" s="19">
        <v>149974.20980356258</v>
      </c>
      <c r="AG21" s="11">
        <v>191270.1846975862</v>
      </c>
      <c r="AH21" s="11">
        <v>307951.41972891713</v>
      </c>
      <c r="AI21" s="11">
        <v>227592.81112294062</v>
      </c>
      <c r="AJ21" s="19">
        <v>341841.75217999995</v>
      </c>
      <c r="AK21" s="19">
        <v>205547.77760999999</v>
      </c>
      <c r="AL21" s="40">
        <f>AK21/0.75</f>
        <v>274063.70347999997</v>
      </c>
      <c r="AM21" s="16">
        <f t="shared" si="1"/>
        <v>3.3063219888052782</v>
      </c>
      <c r="AN21" s="16">
        <f t="shared" si="2"/>
        <v>0.20308585376896193</v>
      </c>
      <c r="AO21" s="16">
        <f t="shared" si="3"/>
        <v>8.9208886558297564</v>
      </c>
      <c r="AP21" s="16">
        <f t="shared" si="4"/>
        <v>5.3148361989532029</v>
      </c>
      <c r="AQ21" s="16">
        <f t="shared" si="5"/>
        <v>2.5429725698367465</v>
      </c>
      <c r="AR21" s="16">
        <f t="shared" si="6"/>
        <v>2.5406444745630736</v>
      </c>
      <c r="AS21" s="16">
        <f t="shared" si="7"/>
        <v>1.2793369115112991</v>
      </c>
      <c r="AT21" s="16"/>
      <c r="AU21" s="15">
        <f>AK21/E21-1</f>
        <v>0.79421719631743271</v>
      </c>
      <c r="AV21" s="15">
        <f>AK21/K21</f>
        <v>1.4430687645101361</v>
      </c>
      <c r="AW21" s="15">
        <f>AK21/Q21</f>
        <v>5.9653819409640114</v>
      </c>
      <c r="AX21" s="15">
        <f>AK21/U21-1</f>
        <v>3.7738031053682652</v>
      </c>
      <c r="AY21" s="15">
        <f>AK21/Y21-1</f>
        <v>3.6050841717611819</v>
      </c>
      <c r="AZ21" s="15">
        <f>AK21/AC21-1</f>
        <v>0.75440583026894648</v>
      </c>
      <c r="BA21" s="15">
        <f>AK21/AG21-1</f>
        <v>7.4646202360225899E-2</v>
      </c>
      <c r="BC21" s="35">
        <f>AL21/E21-1</f>
        <v>1.3922895950899101</v>
      </c>
      <c r="BD21" s="35">
        <f>AL21/K21-1</f>
        <v>0.92409168601351466</v>
      </c>
      <c r="BE21" s="35">
        <f>AL21/Q21-1</f>
        <v>6.953842587952014</v>
      </c>
      <c r="BF21" s="35">
        <f>AL21/U21-1</f>
        <v>5.3650708071576867</v>
      </c>
      <c r="BG21" s="35">
        <f>AL21/Y21-1</f>
        <v>5.1401122290149086</v>
      </c>
      <c r="BH21" s="35">
        <f>AL21/AC21-1</f>
        <v>1.3392077736919283</v>
      </c>
      <c r="BI21" s="35">
        <f>AL21/AG21-1</f>
        <v>0.43286160314696764</v>
      </c>
    </row>
    <row r="22" spans="1:61" s="32" customFormat="1" ht="14.25" customHeight="1" x14ac:dyDescent="0.2">
      <c r="A22" s="4"/>
      <c r="B22" s="7" t="s">
        <v>52</v>
      </c>
      <c r="C22" s="7" t="s">
        <v>52</v>
      </c>
      <c r="D22" s="21" t="s">
        <v>52</v>
      </c>
      <c r="E22" s="7" t="s">
        <v>52</v>
      </c>
      <c r="F22" s="7" t="s">
        <v>52</v>
      </c>
      <c r="G22" s="7" t="s">
        <v>52</v>
      </c>
      <c r="H22" s="7" t="s">
        <v>52</v>
      </c>
      <c r="I22" s="7" t="s">
        <v>52</v>
      </c>
      <c r="J22" s="21" t="s">
        <v>52</v>
      </c>
      <c r="K22" s="7" t="s">
        <v>52</v>
      </c>
      <c r="L22" s="7" t="s">
        <v>52</v>
      </c>
      <c r="M22" s="7" t="s">
        <v>52</v>
      </c>
      <c r="N22" s="7" t="s">
        <v>52</v>
      </c>
      <c r="O22" s="7" t="s">
        <v>52</v>
      </c>
      <c r="P22" s="7" t="s">
        <v>52</v>
      </c>
      <c r="Q22" s="21" t="s">
        <v>52</v>
      </c>
      <c r="R22" s="7" t="s">
        <v>52</v>
      </c>
      <c r="S22" s="7" t="s">
        <v>52</v>
      </c>
      <c r="T22" s="21" t="s">
        <v>52</v>
      </c>
      <c r="U22" s="7" t="s">
        <v>52</v>
      </c>
      <c r="V22" s="7" t="s">
        <v>52</v>
      </c>
      <c r="W22" s="7" t="s">
        <v>52</v>
      </c>
      <c r="X22" s="21" t="s">
        <v>52</v>
      </c>
      <c r="Y22" s="7" t="s">
        <v>52</v>
      </c>
      <c r="Z22" s="7" t="s">
        <v>52</v>
      </c>
      <c r="AA22" s="7" t="s">
        <v>52</v>
      </c>
      <c r="AB22" s="21" t="s">
        <v>52</v>
      </c>
      <c r="AC22" s="7" t="s">
        <v>52</v>
      </c>
      <c r="AD22" s="7" t="s">
        <v>52</v>
      </c>
      <c r="AE22" s="7" t="s">
        <v>52</v>
      </c>
      <c r="AF22" s="21" t="s">
        <v>52</v>
      </c>
      <c r="AG22" s="7" t="s">
        <v>52</v>
      </c>
      <c r="AH22" s="7" t="s">
        <v>52</v>
      </c>
      <c r="AI22" s="7" t="s">
        <v>52</v>
      </c>
      <c r="AJ22" s="21" t="s">
        <v>52</v>
      </c>
      <c r="AK22" s="21"/>
      <c r="AL22" s="42"/>
      <c r="AM22" s="16"/>
      <c r="AN22" s="16"/>
      <c r="AO22" s="16"/>
      <c r="AP22" s="16"/>
      <c r="AQ22" s="16"/>
      <c r="AR22" s="16"/>
      <c r="AS22" s="16"/>
      <c r="AT22" s="16"/>
      <c r="AU22" s="15"/>
      <c r="AV22" s="15"/>
      <c r="AW22" s="15"/>
      <c r="AX22" s="15"/>
      <c r="AY22" s="15"/>
      <c r="AZ22" s="15"/>
      <c r="BA22" s="15"/>
      <c r="BC22" s="35"/>
      <c r="BD22" s="35"/>
      <c r="BE22" s="35"/>
      <c r="BF22" s="35"/>
      <c r="BG22" s="35"/>
      <c r="BH22" s="35"/>
      <c r="BI22" s="35"/>
    </row>
    <row r="23" spans="1:61" s="34" customFormat="1" ht="14.25" customHeight="1" x14ac:dyDescent="0.2">
      <c r="A23" s="8" t="s">
        <v>18</v>
      </c>
      <c r="B23" s="9">
        <v>2713802.6954089915</v>
      </c>
      <c r="C23" s="9">
        <v>2455011.3626550338</v>
      </c>
      <c r="D23" s="18">
        <f>D6-D15</f>
        <v>3329264.0890286006</v>
      </c>
      <c r="E23" s="18">
        <f t="shared" ref="E23:AK23" si="9">E6-E15</f>
        <v>3176617.5364377089</v>
      </c>
      <c r="F23" s="18">
        <f t="shared" si="9"/>
        <v>3609109.727340091</v>
      </c>
      <c r="G23" s="18">
        <f t="shared" si="9"/>
        <v>5335483.8291023336</v>
      </c>
      <c r="H23" s="18">
        <f t="shared" si="9"/>
        <v>5092258.6945906188</v>
      </c>
      <c r="I23" s="18">
        <f t="shared" si="9"/>
        <v>5104069.4435417037</v>
      </c>
      <c r="J23" s="18">
        <f t="shared" si="9"/>
        <v>3811034.1272577606</v>
      </c>
      <c r="K23" s="18">
        <f t="shared" si="9"/>
        <v>1622573.6514082551</v>
      </c>
      <c r="L23" s="18">
        <f t="shared" si="9"/>
        <v>2736614.1037906371</v>
      </c>
      <c r="M23" s="18">
        <f t="shared" si="9"/>
        <v>3187279.9558424465</v>
      </c>
      <c r="N23" s="18">
        <f t="shared" si="9"/>
        <v>2566683.4860114604</v>
      </c>
      <c r="O23" s="18">
        <f t="shared" si="9"/>
        <v>3311327.9472109713</v>
      </c>
      <c r="P23" s="18">
        <f t="shared" si="9"/>
        <v>7101918.3067509644</v>
      </c>
      <c r="Q23" s="18">
        <f t="shared" si="9"/>
        <v>11271927.913558699</v>
      </c>
      <c r="R23" s="18">
        <f t="shared" si="9"/>
        <v>17679231.94512251</v>
      </c>
      <c r="S23" s="18">
        <f t="shared" si="9"/>
        <v>20011207.496989556</v>
      </c>
      <c r="T23" s="18">
        <f t="shared" si="9"/>
        <v>13323538.901239399</v>
      </c>
      <c r="U23" s="18">
        <f t="shared" si="9"/>
        <v>720223.25971562415</v>
      </c>
      <c r="V23" s="18">
        <f t="shared" si="9"/>
        <v>7611155.8602018952</v>
      </c>
      <c r="W23" s="18">
        <f t="shared" si="9"/>
        <v>12124435.129970998</v>
      </c>
      <c r="X23" s="18">
        <f t="shared" si="9"/>
        <v>10415487.795226201</v>
      </c>
      <c r="Y23" s="18">
        <f t="shared" si="9"/>
        <v>7311325.3020775169</v>
      </c>
      <c r="Z23" s="18">
        <f t="shared" si="9"/>
        <v>5712355.6601469591</v>
      </c>
      <c r="AA23" s="18">
        <f t="shared" si="9"/>
        <v>5191856.8057857156</v>
      </c>
      <c r="AB23" s="18">
        <f t="shared" si="9"/>
        <v>3202969.4324646071</v>
      </c>
      <c r="AC23" s="18">
        <f t="shared" si="9"/>
        <v>2561342.9244401529</v>
      </c>
      <c r="AD23" s="18">
        <f t="shared" si="9"/>
        <v>5278139.3351598904</v>
      </c>
      <c r="AE23" s="18">
        <f t="shared" si="9"/>
        <v>2456926.74289722</v>
      </c>
      <c r="AF23" s="18">
        <f t="shared" si="9"/>
        <v>-10235086.485641003</v>
      </c>
      <c r="AG23" s="18">
        <f t="shared" si="9"/>
        <v>-13167428.605548188</v>
      </c>
      <c r="AH23" s="18">
        <f t="shared" si="9"/>
        <v>13682544.425782472</v>
      </c>
      <c r="AI23" s="18">
        <f t="shared" si="9"/>
        <v>3158262.7960708961</v>
      </c>
      <c r="AJ23" s="18">
        <f t="shared" si="9"/>
        <v>1519395.1630664989</v>
      </c>
      <c r="AK23" s="18">
        <f t="shared" si="9"/>
        <v>1357487.9064000025</v>
      </c>
      <c r="AL23" s="43">
        <f>AK23/0.75</f>
        <v>1809983.8752000034</v>
      </c>
      <c r="AM23" s="16">
        <f t="shared" si="1"/>
        <v>-0.54362431983885606</v>
      </c>
      <c r="AN23" s="16">
        <f t="shared" si="2"/>
        <v>-0.64380064279907501</v>
      </c>
      <c r="AO23" s="16">
        <f t="shared" si="3"/>
        <v>-0.86520538680531667</v>
      </c>
      <c r="AP23" s="16">
        <f t="shared" si="4"/>
        <v>-0.8859615921618873</v>
      </c>
      <c r="AQ23" s="16">
        <f t="shared" si="5"/>
        <v>-0.85412155504009202</v>
      </c>
      <c r="AR23" s="16">
        <f t="shared" si="6"/>
        <v>-0.52562920280592207</v>
      </c>
      <c r="AS23" s="16">
        <f t="shared" si="7"/>
        <v>-1.1484496652957537</v>
      </c>
      <c r="AT23" s="16"/>
      <c r="AU23" s="15">
        <f>AK23/E23-1</f>
        <v>-0.57266246539635257</v>
      </c>
      <c r="AV23" s="15">
        <f>AK23/K23</f>
        <v>0.83662637145735674</v>
      </c>
      <c r="AW23" s="15">
        <f>AK23/Q23</f>
        <v>0.12043085413694997</v>
      </c>
      <c r="AX23" s="15">
        <f>AK23/U23-1</f>
        <v>0.88481542089601284</v>
      </c>
      <c r="AY23" s="15">
        <f>AK23/Y23-1</f>
        <v>-0.8143308018295573</v>
      </c>
      <c r="AZ23" s="15">
        <f>AK23/AC23-1</f>
        <v>-0.47000930900468307</v>
      </c>
      <c r="BA23" s="15">
        <f>AK23/AG23-1</f>
        <v>-1.1030943813758758</v>
      </c>
      <c r="BC23" s="35">
        <f>AL23/E23-1</f>
        <v>-0.4302166205284701</v>
      </c>
      <c r="BD23" s="35">
        <f>AL23/K23-1</f>
        <v>0.11550182860980907</v>
      </c>
      <c r="BE23" s="35">
        <f>AL23/Q23-1</f>
        <v>-0.8394255278174001</v>
      </c>
      <c r="BF23" s="35">
        <f>AL23/U23-1</f>
        <v>1.5130872278613503</v>
      </c>
      <c r="BG23" s="35">
        <f>AL23/Y23-1</f>
        <v>-0.75244106910607633</v>
      </c>
      <c r="BH23" s="35">
        <f>AL23/AC23-1</f>
        <v>-0.29334574533957736</v>
      </c>
      <c r="BI23" s="35">
        <f>AL23/AG23-1</f>
        <v>-1.1374591751678345</v>
      </c>
    </row>
    <row r="24" spans="1:61" s="32" customFormat="1" ht="14.25" hidden="1" customHeight="1" x14ac:dyDescent="0.2">
      <c r="A24" s="4"/>
      <c r="B24" s="7" t="s">
        <v>52</v>
      </c>
      <c r="C24" s="7" t="s">
        <v>52</v>
      </c>
      <c r="D24" s="21" t="s">
        <v>52</v>
      </c>
      <c r="E24" s="7" t="s">
        <v>52</v>
      </c>
      <c r="F24" s="7" t="s">
        <v>52</v>
      </c>
      <c r="G24" s="7" t="s">
        <v>52</v>
      </c>
      <c r="H24" s="7" t="s">
        <v>52</v>
      </c>
      <c r="I24" s="7" t="s">
        <v>52</v>
      </c>
      <c r="J24" s="21" t="s">
        <v>52</v>
      </c>
      <c r="K24" s="7" t="s">
        <v>52</v>
      </c>
      <c r="L24" s="7" t="s">
        <v>52</v>
      </c>
      <c r="M24" s="7" t="s">
        <v>52</v>
      </c>
      <c r="N24" s="7" t="s">
        <v>52</v>
      </c>
      <c r="O24" s="7" t="s">
        <v>52</v>
      </c>
      <c r="P24" s="7" t="s">
        <v>52</v>
      </c>
      <c r="Q24" s="21" t="s">
        <v>52</v>
      </c>
      <c r="R24" s="7" t="s">
        <v>52</v>
      </c>
      <c r="S24" s="7" t="s">
        <v>52</v>
      </c>
      <c r="T24" s="21" t="s">
        <v>52</v>
      </c>
      <c r="U24" s="7" t="s">
        <v>52</v>
      </c>
      <c r="V24" s="7" t="s">
        <v>52</v>
      </c>
      <c r="W24" s="7" t="s">
        <v>52</v>
      </c>
      <c r="X24" s="21" t="s">
        <v>52</v>
      </c>
      <c r="Y24" s="7" t="s">
        <v>52</v>
      </c>
      <c r="Z24" s="7" t="s">
        <v>52</v>
      </c>
      <c r="AA24" s="7" t="s">
        <v>52</v>
      </c>
      <c r="AB24" s="21" t="s">
        <v>52</v>
      </c>
      <c r="AC24" s="7" t="s">
        <v>52</v>
      </c>
      <c r="AD24" s="7" t="s">
        <v>52</v>
      </c>
      <c r="AE24" s="7" t="s">
        <v>52</v>
      </c>
      <c r="AF24" s="21" t="s">
        <v>52</v>
      </c>
      <c r="AG24" s="7" t="s">
        <v>52</v>
      </c>
      <c r="AH24" s="7" t="s">
        <v>52</v>
      </c>
      <c r="AI24" s="7" t="s">
        <v>52</v>
      </c>
      <c r="AJ24" s="21" t="s">
        <v>52</v>
      </c>
      <c r="AK24" s="21"/>
      <c r="AL24" s="42">
        <f>AK24/0.75</f>
        <v>0</v>
      </c>
      <c r="AM24" s="16"/>
      <c r="AN24" s="16"/>
      <c r="AO24" s="16"/>
      <c r="AP24" s="16"/>
      <c r="AQ24" s="16"/>
      <c r="AR24" s="16"/>
      <c r="AS24" s="16"/>
      <c r="AT24" s="16"/>
      <c r="AU24" s="15"/>
      <c r="AV24" s="15"/>
      <c r="AW24" s="15"/>
      <c r="AX24" s="15"/>
      <c r="AY24" s="15"/>
      <c r="AZ24" s="15"/>
      <c r="BA24" s="15"/>
      <c r="BC24" s="35" t="e">
        <f>AL24/E24-1</f>
        <v>#VALUE!</v>
      </c>
      <c r="BD24" s="35" t="e">
        <f>AL24/K24-1</f>
        <v>#VALUE!</v>
      </c>
      <c r="BE24" s="35" t="e">
        <f>AL24/Q24-1</f>
        <v>#VALUE!</v>
      </c>
      <c r="BF24" s="35" t="e">
        <f>AL24/U24-1</f>
        <v>#VALUE!</v>
      </c>
      <c r="BG24" s="35" t="e">
        <f>AL24/Y24-1</f>
        <v>#VALUE!</v>
      </c>
      <c r="BH24" s="35" t="e">
        <f>AL24/AC24-1</f>
        <v>#VALUE!</v>
      </c>
      <c r="BI24" s="35" t="e">
        <f>AL24/AG24-1</f>
        <v>#VALUE!</v>
      </c>
    </row>
    <row r="25" spans="1:61" s="32" customFormat="1" ht="14.25" hidden="1" customHeight="1" x14ac:dyDescent="0.2">
      <c r="A25" s="6" t="s">
        <v>19</v>
      </c>
      <c r="B25" s="7" t="s">
        <v>52</v>
      </c>
      <c r="C25" s="7" t="s">
        <v>52</v>
      </c>
      <c r="D25" s="21" t="s">
        <v>52</v>
      </c>
      <c r="E25" s="7" t="s">
        <v>52</v>
      </c>
      <c r="F25" s="7" t="s">
        <v>52</v>
      </c>
      <c r="G25" s="7" t="s">
        <v>52</v>
      </c>
      <c r="H25" s="7" t="s">
        <v>52</v>
      </c>
      <c r="I25" s="7" t="s">
        <v>52</v>
      </c>
      <c r="J25" s="21" t="s">
        <v>52</v>
      </c>
      <c r="K25" s="7" t="s">
        <v>52</v>
      </c>
      <c r="L25" s="7" t="s">
        <v>52</v>
      </c>
      <c r="M25" s="7" t="s">
        <v>52</v>
      </c>
      <c r="N25" s="7" t="s">
        <v>52</v>
      </c>
      <c r="O25" s="7" t="s">
        <v>52</v>
      </c>
      <c r="P25" s="7" t="s">
        <v>52</v>
      </c>
      <c r="Q25" s="21" t="s">
        <v>52</v>
      </c>
      <c r="R25" s="7" t="s">
        <v>52</v>
      </c>
      <c r="S25" s="7" t="s">
        <v>52</v>
      </c>
      <c r="T25" s="21" t="s">
        <v>52</v>
      </c>
      <c r="U25" s="7" t="s">
        <v>52</v>
      </c>
      <c r="V25" s="7" t="s">
        <v>52</v>
      </c>
      <c r="W25" s="7" t="s">
        <v>52</v>
      </c>
      <c r="X25" s="21" t="s">
        <v>52</v>
      </c>
      <c r="Y25" s="7" t="s">
        <v>52</v>
      </c>
      <c r="Z25" s="7" t="s">
        <v>52</v>
      </c>
      <c r="AA25" s="7" t="s">
        <v>52</v>
      </c>
      <c r="AB25" s="21" t="s">
        <v>52</v>
      </c>
      <c r="AC25" s="7" t="s">
        <v>52</v>
      </c>
      <c r="AD25" s="7" t="s">
        <v>52</v>
      </c>
      <c r="AE25" s="7" t="s">
        <v>52</v>
      </c>
      <c r="AF25" s="21" t="s">
        <v>52</v>
      </c>
      <c r="AG25" s="7" t="s">
        <v>52</v>
      </c>
      <c r="AH25" s="7" t="s">
        <v>52</v>
      </c>
      <c r="AI25" s="7" t="s">
        <v>52</v>
      </c>
      <c r="AJ25" s="21" t="s">
        <v>52</v>
      </c>
      <c r="AK25" s="21"/>
      <c r="AL25" s="42">
        <f>AK25/0.75</f>
        <v>0</v>
      </c>
      <c r="AM25" s="16"/>
      <c r="AN25" s="16"/>
      <c r="AO25" s="16"/>
      <c r="AP25" s="16"/>
      <c r="AQ25" s="16"/>
      <c r="AR25" s="16"/>
      <c r="AS25" s="16"/>
      <c r="AT25" s="16"/>
      <c r="AU25" s="15"/>
      <c r="AV25" s="15"/>
      <c r="AW25" s="15"/>
      <c r="AX25" s="15"/>
      <c r="AY25" s="15"/>
      <c r="AZ25" s="15"/>
      <c r="BA25" s="15"/>
      <c r="BC25" s="35" t="e">
        <f>AL25/E25-1</f>
        <v>#VALUE!</v>
      </c>
      <c r="BD25" s="35" t="e">
        <f>AL25/K25-1</f>
        <v>#VALUE!</v>
      </c>
      <c r="BE25" s="35" t="e">
        <f>AL25/Q25-1</f>
        <v>#VALUE!</v>
      </c>
      <c r="BF25" s="35" t="e">
        <f>AL25/U25-1</f>
        <v>#VALUE!</v>
      </c>
      <c r="BG25" s="35" t="e">
        <f>AL25/Y25-1</f>
        <v>#VALUE!</v>
      </c>
      <c r="BH25" s="35" t="e">
        <f>AL25/AC25-1</f>
        <v>#VALUE!</v>
      </c>
      <c r="BI25" s="35" t="e">
        <f>AL25/AG25-1</f>
        <v>#VALUE!</v>
      </c>
    </row>
    <row r="26" spans="1:61" s="34" customFormat="1" ht="14.25" hidden="1" customHeight="1" x14ac:dyDescent="0.2">
      <c r="A26" s="8" t="s">
        <v>20</v>
      </c>
      <c r="B26" s="9">
        <v>1319073.9523105973</v>
      </c>
      <c r="C26" s="9">
        <v>1468734.0231790545</v>
      </c>
      <c r="D26" s="18">
        <v>1874618.4021956089</v>
      </c>
      <c r="E26" s="9">
        <v>2148882.7059546947</v>
      </c>
      <c r="F26" s="9">
        <v>2437187.6077052499</v>
      </c>
      <c r="G26" s="9">
        <v>2598963.3076632041</v>
      </c>
      <c r="H26" s="9">
        <v>3107438.0912829367</v>
      </c>
      <c r="I26" s="9">
        <v>3168038.3029843532</v>
      </c>
      <c r="J26" s="18">
        <v>3419104.7495493456</v>
      </c>
      <c r="K26" s="9">
        <v>3608812.8745775544</v>
      </c>
      <c r="L26" s="9">
        <v>3382884.692055393</v>
      </c>
      <c r="M26" s="9">
        <v>3731047.8030558797</v>
      </c>
      <c r="N26" s="9">
        <v>3877043.9697353872</v>
      </c>
      <c r="O26" s="9">
        <v>3822311.2725459812</v>
      </c>
      <c r="P26" s="9">
        <v>4371408.9141795505</v>
      </c>
      <c r="Q26" s="18">
        <v>4838044.8290338051</v>
      </c>
      <c r="R26" s="9">
        <v>5327285.5282653067</v>
      </c>
      <c r="S26" s="9">
        <v>6102495.1469714548</v>
      </c>
      <c r="T26" s="18">
        <v>6706320.2196066659</v>
      </c>
      <c r="U26" s="9">
        <v>8222456.1623154618</v>
      </c>
      <c r="V26" s="9">
        <v>8498625.305326052</v>
      </c>
      <c r="W26" s="9">
        <v>9464323.5038676243</v>
      </c>
      <c r="X26" s="18">
        <v>9210480.1770019941</v>
      </c>
      <c r="Y26" s="9">
        <v>8651451.7693116535</v>
      </c>
      <c r="Z26" s="9">
        <v>9469643.5186682008</v>
      </c>
      <c r="AA26" s="9">
        <v>10285486.344266476</v>
      </c>
      <c r="AB26" s="18">
        <v>9817631.7416004837</v>
      </c>
      <c r="AC26" s="9">
        <v>9528227.3470412027</v>
      </c>
      <c r="AD26" s="9">
        <v>9613156.9141432848</v>
      </c>
      <c r="AE26" s="9">
        <v>10014184.569539733</v>
      </c>
      <c r="AF26" s="18">
        <v>8869521.7489898764</v>
      </c>
      <c r="AG26" s="9">
        <v>9922583.1404465493</v>
      </c>
      <c r="AH26" s="9">
        <v>10374534.564969316</v>
      </c>
      <c r="AI26" s="9">
        <v>10140736.615075016</v>
      </c>
      <c r="AJ26" s="18">
        <v>10400043.491459999</v>
      </c>
      <c r="AK26" s="18">
        <v>7871014.5060099997</v>
      </c>
      <c r="AL26" s="43">
        <f>AK26/0.75</f>
        <v>10494686.008013332</v>
      </c>
      <c r="AM26" s="16">
        <f t="shared" si="1"/>
        <v>4.5478189477277926</v>
      </c>
      <c r="AN26" s="16">
        <f t="shared" si="2"/>
        <v>1.3020688404025753</v>
      </c>
      <c r="AO26" s="16">
        <f t="shared" si="3"/>
        <v>1.1496376860850561</v>
      </c>
      <c r="AP26" s="16">
        <f t="shared" si="4"/>
        <v>0.5507824188076087</v>
      </c>
      <c r="AQ26" s="16">
        <f t="shared" si="5"/>
        <v>0.12915323540115442</v>
      </c>
      <c r="AR26" s="16">
        <f t="shared" si="6"/>
        <v>5.9323038914939952E-2</v>
      </c>
      <c r="AS26" s="16">
        <f t="shared" si="7"/>
        <v>0.17255966959486058</v>
      </c>
      <c r="AT26" s="16"/>
      <c r="AU26" s="15">
        <f>AK26/E26-1</f>
        <v>2.6628404538781494</v>
      </c>
      <c r="AV26" s="15">
        <f>AK26/K26</f>
        <v>2.1810536538089069</v>
      </c>
      <c r="AW26" s="15">
        <f>AK26/Q26</f>
        <v>1.6268998705375581</v>
      </c>
      <c r="AX26" s="15">
        <f>AK26/U26-1</f>
        <v>-4.2741688051334714E-2</v>
      </c>
      <c r="AY26" s="15">
        <f>AK26/Y26-1</f>
        <v>-9.0208820913735388E-2</v>
      </c>
      <c r="AZ26" s="15">
        <f>AK26/AC26-1</f>
        <v>-0.17392666869413198</v>
      </c>
      <c r="BA26" s="15">
        <f>AK26/AG26-1</f>
        <v>-0.20675751519520369</v>
      </c>
      <c r="BC26" s="35">
        <f>AL26/E26-1</f>
        <v>3.8837872718375319</v>
      </c>
      <c r="BD26" s="35">
        <f>AL26/K26-1</f>
        <v>1.9080715384118756</v>
      </c>
      <c r="BE26" s="35">
        <f>AL26/Q26-1</f>
        <v>1.1691998273834106</v>
      </c>
      <c r="BF26" s="35">
        <f>AL26/U26-1</f>
        <v>0.27634441593155357</v>
      </c>
      <c r="BG26" s="35">
        <f>AL26/Y26-1</f>
        <v>0.21305490544835282</v>
      </c>
      <c r="BH26" s="35">
        <f>AL26/AC26-1</f>
        <v>0.1014311084078241</v>
      </c>
      <c r="BI26" s="35">
        <f>AL26/AG26-1</f>
        <v>5.7656646406395007E-2</v>
      </c>
    </row>
    <row r="27" spans="1:61" s="32" customFormat="1" ht="14.25" hidden="1" customHeight="1" x14ac:dyDescent="0.2">
      <c r="A27" s="10" t="s">
        <v>21</v>
      </c>
      <c r="B27" s="11">
        <v>77230.560618714415</v>
      </c>
      <c r="C27" s="11">
        <v>107127.43124503225</v>
      </c>
      <c r="D27" s="19">
        <v>78594.748875159494</v>
      </c>
      <c r="E27" s="11">
        <v>60578.354047635221</v>
      </c>
      <c r="F27" s="11">
        <v>62388.243439769038</v>
      </c>
      <c r="G27" s="11">
        <v>44412.422001857907</v>
      </c>
      <c r="H27" s="11">
        <v>26473.930738320723</v>
      </c>
      <c r="I27" s="11">
        <v>66538.993052160891</v>
      </c>
      <c r="J27" s="19">
        <v>49916.856744842953</v>
      </c>
      <c r="K27" s="11">
        <v>17917.815510132674</v>
      </c>
      <c r="L27" s="11">
        <v>21714.80017031436</v>
      </c>
      <c r="M27" s="11">
        <v>27991.263378106705</v>
      </c>
      <c r="N27" s="11">
        <v>43836.353850321619</v>
      </c>
      <c r="O27" s="11">
        <v>25093.762588045516</v>
      </c>
      <c r="P27" s="11">
        <v>45828.538526212898</v>
      </c>
      <c r="Q27" s="19">
        <v>56555.685223880711</v>
      </c>
      <c r="R27" s="11">
        <v>38283.888606537846</v>
      </c>
      <c r="S27" s="11">
        <v>25656.797091355267</v>
      </c>
      <c r="T27" s="19">
        <v>43819.971603045109</v>
      </c>
      <c r="U27" s="11">
        <v>93554.707715053737</v>
      </c>
      <c r="V27" s="11">
        <v>49019.418306458021</v>
      </c>
      <c r="W27" s="11">
        <v>36530.333543896646</v>
      </c>
      <c r="X27" s="19">
        <v>56538.720630222284</v>
      </c>
      <c r="Y27" s="11">
        <v>74130.310816887082</v>
      </c>
      <c r="Z27" s="11">
        <v>51608.389587273887</v>
      </c>
      <c r="AA27" s="11">
        <v>63145.267087206514</v>
      </c>
      <c r="AB27" s="19">
        <v>52885.597434309377</v>
      </c>
      <c r="AC27" s="11">
        <v>22847.985141889611</v>
      </c>
      <c r="AD27" s="11">
        <v>16334.911694859422</v>
      </c>
      <c r="AE27" s="11">
        <v>15416.31834503095</v>
      </c>
      <c r="AF27" s="19">
        <v>19162.792156638145</v>
      </c>
      <c r="AG27" s="11">
        <v>13859.835683991441</v>
      </c>
      <c r="AH27" s="11">
        <v>29712.885209984892</v>
      </c>
      <c r="AI27" s="11">
        <v>12932.615919183332</v>
      </c>
      <c r="AJ27" s="19">
        <v>17635.509999999998</v>
      </c>
      <c r="AK27" s="19">
        <v>2873.0140000000001</v>
      </c>
      <c r="AL27" s="40">
        <f>AK27/0.75</f>
        <v>3830.6853333333333</v>
      </c>
      <c r="AM27" s="16">
        <f t="shared" si="1"/>
        <v>-0.7756146529838478</v>
      </c>
      <c r="AN27" s="16">
        <f t="shared" si="2"/>
        <v>-0.942444012156338</v>
      </c>
      <c r="AO27" s="16">
        <f t="shared" si="3"/>
        <v>-0.68817440845799571</v>
      </c>
      <c r="AP27" s="16">
        <f t="shared" si="4"/>
        <v>-0.59754629328024289</v>
      </c>
      <c r="AQ27" s="16">
        <f t="shared" si="5"/>
        <v>-0.68808084435902339</v>
      </c>
      <c r="AR27" s="16">
        <f t="shared" si="6"/>
        <v>-0.6665347305208088</v>
      </c>
      <c r="AS27" s="16">
        <f t="shared" si="7"/>
        <v>-7.9700397737136885E-2</v>
      </c>
      <c r="AT27" s="16"/>
      <c r="AU27" s="15">
        <f>AK27/E27-1</f>
        <v>-0.95257358762602173</v>
      </c>
      <c r="AV27" s="15">
        <f>AK27/K27</f>
        <v>0.16034398827107504</v>
      </c>
      <c r="AW27" s="15">
        <f>AK27/Q27</f>
        <v>5.0799738145279626E-2</v>
      </c>
      <c r="AX27" s="15">
        <f>AK27/U27-1</f>
        <v>-0.96929054592580688</v>
      </c>
      <c r="AY27" s="15">
        <f>AK27/Y27-1</f>
        <v>-0.96124373460274881</v>
      </c>
      <c r="AZ27" s="15">
        <f>AK27/AC27-1</f>
        <v>-0.87425525786374036</v>
      </c>
      <c r="BA27" s="15">
        <f>AK27/AG27-1</f>
        <v>-0.79270937509609696</v>
      </c>
      <c r="BC27" s="35">
        <f>AL27/E27-1</f>
        <v>-0.93676478350136239</v>
      </c>
      <c r="BD27" s="35">
        <f>AL27/K27-1</f>
        <v>-0.78620801563856657</v>
      </c>
      <c r="BE27" s="35">
        <f>AL27/Q27-1</f>
        <v>-0.93226701580629379</v>
      </c>
      <c r="BF27" s="35">
        <f>AL27/U27-1</f>
        <v>-0.95905406123440917</v>
      </c>
      <c r="BG27" s="35">
        <f>AL27/Y27-1</f>
        <v>-0.94832497947033167</v>
      </c>
      <c r="BH27" s="35">
        <f>AL27/AC27-1</f>
        <v>-0.83234034381832056</v>
      </c>
      <c r="BI27" s="35">
        <f>AL27/AG27-1</f>
        <v>-0.72361250012812928</v>
      </c>
    </row>
    <row r="28" spans="1:61" s="32" customFormat="1" ht="14.25" hidden="1" customHeight="1" x14ac:dyDescent="0.2">
      <c r="A28" s="10" t="s">
        <v>22</v>
      </c>
      <c r="B28" s="11">
        <v>1244114.8787689039</v>
      </c>
      <c r="C28" s="11">
        <v>1449640.2172455303</v>
      </c>
      <c r="D28" s="19">
        <v>1734679.6567409085</v>
      </c>
      <c r="E28" s="11">
        <v>2087321.4121188335</v>
      </c>
      <c r="F28" s="11">
        <v>2297623.6192917251</v>
      </c>
      <c r="G28" s="11">
        <v>2406260.6699016416</v>
      </c>
      <c r="H28" s="11">
        <v>2768268.1923262081</v>
      </c>
      <c r="I28" s="11">
        <v>2886990.9592636465</v>
      </c>
      <c r="J28" s="19">
        <v>3009843.1299156365</v>
      </c>
      <c r="K28" s="11">
        <v>2834859.2283502966</v>
      </c>
      <c r="L28" s="11">
        <v>2456610.7812468354</v>
      </c>
      <c r="M28" s="11">
        <v>2626031.878882322</v>
      </c>
      <c r="N28" s="11">
        <v>2623502.0569797005</v>
      </c>
      <c r="O28" s="11">
        <v>2399456.3553032675</v>
      </c>
      <c r="P28" s="11">
        <v>2734298.6340151234</v>
      </c>
      <c r="Q28" s="19">
        <v>3060743.7759788875</v>
      </c>
      <c r="R28" s="11">
        <v>3358503.9687263165</v>
      </c>
      <c r="S28" s="11">
        <v>4186447.0393176503</v>
      </c>
      <c r="T28" s="19">
        <v>4254646.242980646</v>
      </c>
      <c r="U28" s="11">
        <v>5083580.9559365194</v>
      </c>
      <c r="V28" s="11">
        <v>4968747.7107874211</v>
      </c>
      <c r="W28" s="11">
        <v>5481618.1755643226</v>
      </c>
      <c r="X28" s="19">
        <v>5151906.3576371297</v>
      </c>
      <c r="Y28" s="11">
        <v>4978602.1136216214</v>
      </c>
      <c r="Z28" s="11">
        <v>5381352.1843820512</v>
      </c>
      <c r="AA28" s="11">
        <v>5802800.2903456194</v>
      </c>
      <c r="AB28" s="19">
        <v>5474481.1509363018</v>
      </c>
      <c r="AC28" s="11">
        <v>5443427.186186159</v>
      </c>
      <c r="AD28" s="11">
        <v>5337551.4054425899</v>
      </c>
      <c r="AE28" s="11">
        <v>5419644.5581828775</v>
      </c>
      <c r="AF28" s="19">
        <v>4679968.5652399864</v>
      </c>
      <c r="AG28" s="11">
        <v>5361348.3021126231</v>
      </c>
      <c r="AH28" s="11">
        <v>4397185.4805645877</v>
      </c>
      <c r="AI28" s="11">
        <v>4374804.5023291716</v>
      </c>
      <c r="AJ28" s="19">
        <v>4416380.9017699994</v>
      </c>
      <c r="AK28" s="19">
        <v>3201314.4210099997</v>
      </c>
      <c r="AL28" s="40">
        <f>AK28/0.75</f>
        <v>4268419.2280133329</v>
      </c>
      <c r="AM28" s="16">
        <f t="shared" si="1"/>
        <v>1.5459345675774125</v>
      </c>
      <c r="AN28" s="16">
        <f t="shared" si="2"/>
        <v>6.3615039997028111E-2</v>
      </c>
      <c r="AO28" s="16">
        <f t="shared" si="3"/>
        <v>0.44291101281666467</v>
      </c>
      <c r="AP28" s="16">
        <f t="shared" si="4"/>
        <v>3.8013656025147835E-2</v>
      </c>
      <c r="AQ28" s="16">
        <f t="shared" si="5"/>
        <v>-0.14276762906934348</v>
      </c>
      <c r="AR28" s="16">
        <f t="shared" si="6"/>
        <v>-0.19327863590969441</v>
      </c>
      <c r="AS28" s="16">
        <f t="shared" si="7"/>
        <v>-5.6322528622896884E-2</v>
      </c>
      <c r="AT28" s="16"/>
      <c r="AU28" s="15">
        <f>AK28/E28-1</f>
        <v>0.53369500376099488</v>
      </c>
      <c r="AV28" s="15">
        <f>AK28/K28</f>
        <v>1.1292675096508957</v>
      </c>
      <c r="AW28" s="15">
        <f>AK28/Q28</f>
        <v>1.0459269560994713</v>
      </c>
      <c r="AX28" s="15">
        <f>AK28/U28-1</f>
        <v>-0.37026390476351922</v>
      </c>
      <c r="AY28" s="15">
        <f>AK28/Y28-1</f>
        <v>-0.35698528463419543</v>
      </c>
      <c r="AZ28" s="15">
        <f>AK28/AC28-1</f>
        <v>-0.41189358991812952</v>
      </c>
      <c r="BA28" s="15">
        <f>AK28/AG28-1</f>
        <v>-0.40289004917876137</v>
      </c>
      <c r="BC28" s="35">
        <f>AL28/E28-1</f>
        <v>1.0449266716813268</v>
      </c>
      <c r="BD28" s="35">
        <f>AL28/K28-1</f>
        <v>0.50569001286786119</v>
      </c>
      <c r="BE28" s="35">
        <f>AL28/Q28-1</f>
        <v>0.39456927479929504</v>
      </c>
      <c r="BF28" s="35">
        <f>AL28/U28-1</f>
        <v>-0.16035187301802567</v>
      </c>
      <c r="BG28" s="35">
        <f>AL28/Y28-1</f>
        <v>-0.14264704617892732</v>
      </c>
      <c r="BH28" s="35">
        <f>AL28/AC28-1</f>
        <v>-0.21585811989083936</v>
      </c>
      <c r="BI28" s="35">
        <f>AL28/AG28-1</f>
        <v>-0.20385339890501519</v>
      </c>
    </row>
    <row r="29" spans="1:61" s="32" customFormat="1" ht="14.25" hidden="1" customHeight="1" x14ac:dyDescent="0.2">
      <c r="A29" s="10" t="s">
        <v>23</v>
      </c>
      <c r="B29" s="11">
        <v>152189.63416040782</v>
      </c>
      <c r="C29" s="11">
        <v>126221.23717855643</v>
      </c>
      <c r="D29" s="19">
        <v>218533.49432985991</v>
      </c>
      <c r="E29" s="11">
        <v>122139.64788349615</v>
      </c>
      <c r="F29" s="11">
        <v>201952.2318532936</v>
      </c>
      <c r="G29" s="11">
        <v>237115.05976342064</v>
      </c>
      <c r="H29" s="11">
        <v>365643.82969504938</v>
      </c>
      <c r="I29" s="11">
        <v>347586.33677286765</v>
      </c>
      <c r="J29" s="19">
        <v>459178.47637855198</v>
      </c>
      <c r="K29" s="11">
        <v>791871.46173739061</v>
      </c>
      <c r="L29" s="11">
        <v>947988.71097887203</v>
      </c>
      <c r="M29" s="11">
        <v>1133007.1875516647</v>
      </c>
      <c r="N29" s="11">
        <v>1297378.2666060084</v>
      </c>
      <c r="O29" s="11">
        <v>1447948.6798307593</v>
      </c>
      <c r="P29" s="11">
        <v>1682938.8186906399</v>
      </c>
      <c r="Q29" s="19">
        <v>1833856.7382787983</v>
      </c>
      <c r="R29" s="11">
        <v>2007065.4481455276</v>
      </c>
      <c r="S29" s="11">
        <v>1941704.9047451597</v>
      </c>
      <c r="T29" s="19">
        <v>2495493.9482290652</v>
      </c>
      <c r="U29" s="11">
        <v>3232429.9140939959</v>
      </c>
      <c r="V29" s="11">
        <v>3578897.0128450892</v>
      </c>
      <c r="W29" s="11">
        <v>4019235.6618471993</v>
      </c>
      <c r="X29" s="19">
        <v>4115112.5399950868</v>
      </c>
      <c r="Y29" s="11">
        <v>3746979.9665069184</v>
      </c>
      <c r="Z29" s="11">
        <v>4139899.7238734239</v>
      </c>
      <c r="AA29" s="11">
        <v>4545831.3210080639</v>
      </c>
      <c r="AB29" s="19">
        <v>4396036.1880984912</v>
      </c>
      <c r="AC29" s="11">
        <v>4107648.1459969329</v>
      </c>
      <c r="AD29" s="11">
        <v>4291940.4203955559</v>
      </c>
      <c r="AE29" s="11">
        <v>4609956.3297018856</v>
      </c>
      <c r="AF29" s="19">
        <v>4208715.9759065295</v>
      </c>
      <c r="AG29" s="11">
        <v>4575094.6740179183</v>
      </c>
      <c r="AH29" s="11">
        <v>6007061.9696147125</v>
      </c>
      <c r="AI29" s="11">
        <v>5778864.7286650278</v>
      </c>
      <c r="AJ29" s="19">
        <v>6001298.0996899996</v>
      </c>
      <c r="AK29" s="19">
        <v>4672573.0989999995</v>
      </c>
      <c r="AL29" s="40">
        <f>AK29/0.75</f>
        <v>6230097.4653333323</v>
      </c>
      <c r="AM29" s="16">
        <f t="shared" si="1"/>
        <v>26.461685532889025</v>
      </c>
      <c r="AN29" s="16">
        <f t="shared" si="2"/>
        <v>9.175941032453526</v>
      </c>
      <c r="AO29" s="16">
        <f t="shared" si="3"/>
        <v>2.2725010489765052</v>
      </c>
      <c r="AP29" s="16">
        <f t="shared" si="4"/>
        <v>1.4048537981624194</v>
      </c>
      <c r="AQ29" s="16">
        <f t="shared" si="5"/>
        <v>0.45835576581756499</v>
      </c>
      <c r="AR29" s="16">
        <f t="shared" si="6"/>
        <v>0.36516121408133029</v>
      </c>
      <c r="AS29" s="16">
        <f t="shared" si="7"/>
        <v>0.42592138173385763</v>
      </c>
      <c r="AT29" s="16"/>
      <c r="AU29" s="15">
        <f>AK29/E29-1</f>
        <v>37.255989598536992</v>
      </c>
      <c r="AV29" s="15">
        <f>AK29/K29</f>
        <v>5.9006711629034196</v>
      </c>
      <c r="AW29" s="15">
        <f>AK29/Q29</f>
        <v>2.5479488127221614</v>
      </c>
      <c r="AX29" s="15">
        <f>AK29/U29-1</f>
        <v>0.44552959327183284</v>
      </c>
      <c r="AY29" s="15">
        <f>AK29/Y29-1</f>
        <v>0.24702377401711995</v>
      </c>
      <c r="AZ29" s="15">
        <f>AK29/AC29-1</f>
        <v>0.13753002519303137</v>
      </c>
      <c r="BA29" s="15">
        <f>AK29/AG29-1</f>
        <v>2.1306318650773148E-2</v>
      </c>
      <c r="BC29" s="35">
        <f>AL29/E29-1</f>
        <v>50.007986131382658</v>
      </c>
      <c r="BD29" s="35">
        <f>AL29/K29-1</f>
        <v>6.8675615505378929</v>
      </c>
      <c r="BE29" s="35">
        <f>AL29/Q29-1</f>
        <v>2.3972650836295482</v>
      </c>
      <c r="BF29" s="35">
        <f>AL29/U29-1</f>
        <v>0.9273727910291103</v>
      </c>
      <c r="BG29" s="35">
        <f>AL29/Y29-1</f>
        <v>0.66269836535616</v>
      </c>
      <c r="BH29" s="35">
        <f>AL29/AC29-1</f>
        <v>0.51670670025737508</v>
      </c>
      <c r="BI29" s="35">
        <f>AL29/AG29-1</f>
        <v>0.36174175820103094</v>
      </c>
    </row>
    <row r="30" spans="1:61" s="32" customFormat="1" ht="14.25" hidden="1" customHeight="1" x14ac:dyDescent="0.2">
      <c r="A30" s="4"/>
      <c r="B30" s="7" t="s">
        <v>52</v>
      </c>
      <c r="C30" s="7" t="s">
        <v>52</v>
      </c>
      <c r="D30" s="21" t="s">
        <v>52</v>
      </c>
      <c r="E30" s="7" t="s">
        <v>52</v>
      </c>
      <c r="F30" s="7" t="s">
        <v>52</v>
      </c>
      <c r="G30" s="7" t="s">
        <v>52</v>
      </c>
      <c r="H30" s="7" t="s">
        <v>52</v>
      </c>
      <c r="I30" s="7" t="s">
        <v>52</v>
      </c>
      <c r="J30" s="21" t="s">
        <v>52</v>
      </c>
      <c r="K30" s="7" t="s">
        <v>52</v>
      </c>
      <c r="L30" s="7" t="s">
        <v>52</v>
      </c>
      <c r="M30" s="7" t="s">
        <v>52</v>
      </c>
      <c r="N30" s="7" t="s">
        <v>52</v>
      </c>
      <c r="O30" s="7" t="s">
        <v>52</v>
      </c>
      <c r="P30" s="7" t="s">
        <v>52</v>
      </c>
      <c r="Q30" s="21" t="s">
        <v>52</v>
      </c>
      <c r="R30" s="7" t="s">
        <v>52</v>
      </c>
      <c r="S30" s="7" t="s">
        <v>52</v>
      </c>
      <c r="T30" s="21" t="s">
        <v>52</v>
      </c>
      <c r="U30" s="7" t="s">
        <v>52</v>
      </c>
      <c r="V30" s="7" t="s">
        <v>52</v>
      </c>
      <c r="W30" s="7" t="s">
        <v>52</v>
      </c>
      <c r="X30" s="21" t="s">
        <v>52</v>
      </c>
      <c r="Y30" s="7" t="s">
        <v>52</v>
      </c>
      <c r="Z30" s="7" t="s">
        <v>52</v>
      </c>
      <c r="AA30" s="7" t="s">
        <v>52</v>
      </c>
      <c r="AB30" s="21" t="s">
        <v>52</v>
      </c>
      <c r="AC30" s="7" t="s">
        <v>52</v>
      </c>
      <c r="AD30" s="7" t="s">
        <v>52</v>
      </c>
      <c r="AE30" s="7" t="s">
        <v>52</v>
      </c>
      <c r="AF30" s="21" t="s">
        <v>52</v>
      </c>
      <c r="AG30" s="7" t="s">
        <v>52</v>
      </c>
      <c r="AH30" s="7" t="s">
        <v>52</v>
      </c>
      <c r="AI30" s="7" t="s">
        <v>52</v>
      </c>
      <c r="AJ30" s="21" t="s">
        <v>52</v>
      </c>
      <c r="AK30" s="21"/>
      <c r="AL30" s="42">
        <f>AK30/0.75</f>
        <v>0</v>
      </c>
      <c r="AM30" s="16"/>
      <c r="AN30" s="16"/>
      <c r="AO30" s="16"/>
      <c r="AP30" s="16"/>
      <c r="AQ30" s="16"/>
      <c r="AR30" s="16"/>
      <c r="AS30" s="16"/>
      <c r="AT30" s="16"/>
      <c r="AU30" s="15"/>
      <c r="AV30" s="15"/>
      <c r="AW30" s="15"/>
      <c r="AX30" s="15"/>
      <c r="AY30" s="15"/>
      <c r="AZ30" s="15"/>
      <c r="BA30" s="15"/>
      <c r="BC30" s="35" t="e">
        <f>AL30/E30-1</f>
        <v>#VALUE!</v>
      </c>
      <c r="BD30" s="35" t="e">
        <f>AL30/K30-1</f>
        <v>#VALUE!</v>
      </c>
      <c r="BE30" s="35" t="e">
        <f>AL30/Q30-1</f>
        <v>#VALUE!</v>
      </c>
      <c r="BF30" s="35" t="e">
        <f>AL30/U30-1</f>
        <v>#VALUE!</v>
      </c>
      <c r="BG30" s="35" t="e">
        <f>AL30/Y30-1</f>
        <v>#VALUE!</v>
      </c>
      <c r="BH30" s="35" t="e">
        <f>AL30/AC30-1</f>
        <v>#VALUE!</v>
      </c>
      <c r="BI30" s="35" t="e">
        <f>AL30/AG30-1</f>
        <v>#VALUE!</v>
      </c>
    </row>
    <row r="31" spans="1:61" s="34" customFormat="1" ht="14.25" hidden="1" customHeight="1" x14ac:dyDescent="0.2">
      <c r="A31" s="8" t="s">
        <v>24</v>
      </c>
      <c r="B31" s="9">
        <v>13218276.844188917</v>
      </c>
      <c r="C31" s="9">
        <v>13990989.959348129</v>
      </c>
      <c r="D31" s="18">
        <v>15337508.955762783</v>
      </c>
      <c r="E31" s="9">
        <v>15873524.653485527</v>
      </c>
      <c r="F31" s="9">
        <v>16704033.095193248</v>
      </c>
      <c r="G31" s="9">
        <v>19174525.149651848</v>
      </c>
      <c r="H31" s="9">
        <v>19745215.808813818</v>
      </c>
      <c r="I31" s="9">
        <v>20521513.590037521</v>
      </c>
      <c r="J31" s="18">
        <v>20050864.442005154</v>
      </c>
      <c r="K31" s="9">
        <v>19040316.021638792</v>
      </c>
      <c r="L31" s="9">
        <v>20801290.419400878</v>
      </c>
      <c r="M31" s="9">
        <v>22132269.782858439</v>
      </c>
      <c r="N31" s="9">
        <v>22293564.742838804</v>
      </c>
      <c r="O31" s="9">
        <v>23444285.586034123</v>
      </c>
      <c r="P31" s="9">
        <v>28193547.076608315</v>
      </c>
      <c r="Q31" s="18">
        <v>33585145.048754506</v>
      </c>
      <c r="R31" s="9">
        <v>41327835.970083266</v>
      </c>
      <c r="S31" s="9">
        <v>45586064.850631088</v>
      </c>
      <c r="T31" s="18">
        <v>41249331.783261582</v>
      </c>
      <c r="U31" s="9">
        <v>32835811.149944223</v>
      </c>
      <c r="V31" s="9">
        <v>42143641.929822564</v>
      </c>
      <c r="W31" s="9">
        <v>47016222.564541921</v>
      </c>
      <c r="X31" s="18">
        <v>47643018.260132648</v>
      </c>
      <c r="Y31" s="9">
        <v>46985215.866176091</v>
      </c>
      <c r="Z31" s="9">
        <v>47694902.203721173</v>
      </c>
      <c r="AA31" s="9">
        <v>50167159.680214852</v>
      </c>
      <c r="AB31" s="18">
        <v>50716796.935628444</v>
      </c>
      <c r="AC31" s="9">
        <v>53083363.028676584</v>
      </c>
      <c r="AD31" s="9">
        <v>57782155.404671609</v>
      </c>
      <c r="AE31" s="9">
        <v>57181217.089433268</v>
      </c>
      <c r="AF31" s="18">
        <v>52383824.273412265</v>
      </c>
      <c r="AG31" s="9">
        <v>72252320.12299566</v>
      </c>
      <c r="AH31" s="9">
        <v>76758749.220831603</v>
      </c>
      <c r="AI31" s="9">
        <v>67239831.642125696</v>
      </c>
      <c r="AJ31" s="18">
        <v>67927320.508734509</v>
      </c>
      <c r="AK31" s="18">
        <v>54035866.433583997</v>
      </c>
      <c r="AL31" s="43">
        <f>AK31/0.75</f>
        <v>72047821.911445335</v>
      </c>
      <c r="AM31" s="16">
        <f t="shared" si="1"/>
        <v>3.4288365669193031</v>
      </c>
      <c r="AN31" s="16">
        <f t="shared" si="2"/>
        <v>1.6949394920042775</v>
      </c>
      <c r="AO31" s="16">
        <f t="shared" si="3"/>
        <v>1.0225406324768449</v>
      </c>
      <c r="AP31" s="16">
        <f t="shared" si="4"/>
        <v>0.646749597439503</v>
      </c>
      <c r="AQ31" s="16">
        <f t="shared" si="5"/>
        <v>0.42575602867662199</v>
      </c>
      <c r="AR31" s="16">
        <f t="shared" si="6"/>
        <v>0.3393456332613094</v>
      </c>
      <c r="AS31" s="16">
        <f t="shared" si="7"/>
        <v>0.29672320512902006</v>
      </c>
      <c r="AT31" s="16"/>
      <c r="AU31" s="15">
        <f>AK31/E31-1</f>
        <v>2.4041504715034248</v>
      </c>
      <c r="AV31" s="15">
        <f>AK31/K31</f>
        <v>2.8379710910351346</v>
      </c>
      <c r="AW31" s="15">
        <f>AK31/Q31</f>
        <v>1.6089216335121321</v>
      </c>
      <c r="AX31" s="15">
        <f>AK31/U31-1</f>
        <v>0.64563823889807526</v>
      </c>
      <c r="AY31" s="15">
        <f>AK31/Y31-1</f>
        <v>0.15006104446746948</v>
      </c>
      <c r="AZ31" s="15">
        <f>AK31/AC31-1</f>
        <v>1.7943539191231261E-2</v>
      </c>
      <c r="BA31" s="15">
        <f>AK31/AG31-1</f>
        <v>-0.25212275063834155</v>
      </c>
      <c r="BC31" s="35">
        <f>AL31/E31-1</f>
        <v>3.5388672953379006</v>
      </c>
      <c r="BD31" s="35">
        <f>AL31/K31-1</f>
        <v>2.7839614547135132</v>
      </c>
      <c r="BE31" s="35">
        <f>AL31/Q31-1</f>
        <v>1.1452288446828431</v>
      </c>
      <c r="BF31" s="35">
        <f>AL31/U31-1</f>
        <v>1.1941843185307675</v>
      </c>
      <c r="BG31" s="35">
        <f>AL31/Y31-1</f>
        <v>0.5334147259566262</v>
      </c>
      <c r="BH31" s="35">
        <f>AL31/AC31-1</f>
        <v>0.35725805225497509</v>
      </c>
      <c r="BI31" s="35">
        <f>AL31/AG31-1</f>
        <v>-2.8303341844553298E-3</v>
      </c>
    </row>
    <row r="32" spans="1:61" s="34" customFormat="1" ht="14.25" hidden="1" customHeight="1" x14ac:dyDescent="0.2">
      <c r="A32" s="8" t="s">
        <v>25</v>
      </c>
      <c r="B32" s="9">
        <v>11823548.101090522</v>
      </c>
      <c r="C32" s="9">
        <v>13004712.619872149</v>
      </c>
      <c r="D32" s="18">
        <v>13882863.268929789</v>
      </c>
      <c r="E32" s="9">
        <v>14845789.823002515</v>
      </c>
      <c r="F32" s="9">
        <v>15532110.975558406</v>
      </c>
      <c r="G32" s="9">
        <v>16438004.62821272</v>
      </c>
      <c r="H32" s="9">
        <v>17760395.205506139</v>
      </c>
      <c r="I32" s="9">
        <v>18585482.449480172</v>
      </c>
      <c r="J32" s="18">
        <v>19658935.064296737</v>
      </c>
      <c r="K32" s="9">
        <v>21026555.244808093</v>
      </c>
      <c r="L32" s="9">
        <v>21447561.007665634</v>
      </c>
      <c r="M32" s="9">
        <v>22676037.630071875</v>
      </c>
      <c r="N32" s="9">
        <v>23603925.226562731</v>
      </c>
      <c r="O32" s="9">
        <v>23955268.911369137</v>
      </c>
      <c r="P32" s="9">
        <v>25463037.684036903</v>
      </c>
      <c r="Q32" s="18">
        <v>27151261.964229614</v>
      </c>
      <c r="R32" s="9">
        <v>28975889.553226072</v>
      </c>
      <c r="S32" s="9">
        <v>31677352.500612997</v>
      </c>
      <c r="T32" s="18">
        <v>34632113.101628862</v>
      </c>
      <c r="U32" s="9">
        <v>40338044.052544065</v>
      </c>
      <c r="V32" s="9">
        <v>43031111.374946728</v>
      </c>
      <c r="W32" s="9">
        <v>44356110.93843855</v>
      </c>
      <c r="X32" s="18">
        <v>46438010.641908444</v>
      </c>
      <c r="Y32" s="9">
        <v>48325342.408246785</v>
      </c>
      <c r="Z32" s="9">
        <v>51452190.062242411</v>
      </c>
      <c r="AA32" s="9">
        <v>55260789.218696184</v>
      </c>
      <c r="AB32" s="18">
        <v>57331459.244765505</v>
      </c>
      <c r="AC32" s="9">
        <v>60050247.451277621</v>
      </c>
      <c r="AD32" s="9">
        <v>62117172.983655021</v>
      </c>
      <c r="AE32" s="9">
        <v>64738474.916075796</v>
      </c>
      <c r="AF32" s="18">
        <v>71488432.508042738</v>
      </c>
      <c r="AG32" s="9">
        <v>95342331.868990436</v>
      </c>
      <c r="AH32" s="9">
        <v>73450739.360018432</v>
      </c>
      <c r="AI32" s="9">
        <v>74222305.461129814</v>
      </c>
      <c r="AJ32" s="18">
        <v>76807968.837128013</v>
      </c>
      <c r="AK32" s="18">
        <v>60549393.023194</v>
      </c>
      <c r="AL32" s="43">
        <f>AK32/0.75</f>
        <v>80732524.030925333</v>
      </c>
      <c r="AM32" s="16">
        <f t="shared" si="1"/>
        <v>4.5325740338469123</v>
      </c>
      <c r="AN32" s="16">
        <f t="shared" si="2"/>
        <v>2.0799935411130086</v>
      </c>
      <c r="AO32" s="16">
        <f t="shared" si="3"/>
        <v>1.828891303038457</v>
      </c>
      <c r="AP32" s="16">
        <f t="shared" si="4"/>
        <v>1.2178250750028732</v>
      </c>
      <c r="AQ32" s="16">
        <f t="shared" si="5"/>
        <v>0.6539892164935226</v>
      </c>
      <c r="AR32" s="16">
        <f t="shared" si="6"/>
        <v>0.33971766720974861</v>
      </c>
      <c r="AS32" s="16">
        <f t="shared" si="7"/>
        <v>7.4411147964208224E-2</v>
      </c>
      <c r="AT32" s="16"/>
      <c r="AU32" s="15">
        <f>AK32/E32-1</f>
        <v>3.0785565298369599</v>
      </c>
      <c r="AV32" s="15">
        <f>AK32/K32</f>
        <v>2.87966299368723</v>
      </c>
      <c r="AW32" s="15">
        <f>AK32/Q32</f>
        <v>2.2300765652427024</v>
      </c>
      <c r="AX32" s="15">
        <f>AK32/U32-1</f>
        <v>0.50104930581965679</v>
      </c>
      <c r="AY32" s="15">
        <f>AK32/Y32-1</f>
        <v>0.25295321265765436</v>
      </c>
      <c r="AZ32" s="15">
        <f>AK32/AC32-1</f>
        <v>8.3121318079724116E-3</v>
      </c>
      <c r="BA32" s="15">
        <f>AK32/AG32-1</f>
        <v>-0.36492645149066938</v>
      </c>
      <c r="BC32" s="35">
        <f>AL32/E32-1</f>
        <v>4.4380753731159475</v>
      </c>
      <c r="BD32" s="35">
        <f>AL32/K32-1</f>
        <v>2.8395506582496401</v>
      </c>
      <c r="BE32" s="35">
        <f>AL32/Q32-1</f>
        <v>1.9734354203236029</v>
      </c>
      <c r="BF32" s="35">
        <f>AL32/U32-1</f>
        <v>1.0013990744262089</v>
      </c>
      <c r="BG32" s="35">
        <f>AL32/Y32-1</f>
        <v>0.67060428354353929</v>
      </c>
      <c r="BH32" s="35">
        <f>AL32/AC32-1</f>
        <v>0.34441617574396322</v>
      </c>
      <c r="BI32" s="35">
        <f>AL32/AG32-1</f>
        <v>-0.15323526865422576</v>
      </c>
    </row>
    <row r="33" spans="1:61" s="34" customFormat="1" ht="14.25" hidden="1" customHeight="1" x14ac:dyDescent="0.2">
      <c r="A33" s="8" t="s">
        <v>26</v>
      </c>
      <c r="B33" s="9">
        <v>1394728.743098394</v>
      </c>
      <c r="C33" s="9">
        <v>986277.33947597933</v>
      </c>
      <c r="D33" s="18">
        <v>1454645.686832994</v>
      </c>
      <c r="E33" s="9">
        <v>1027734.8304830118</v>
      </c>
      <c r="F33" s="9">
        <v>1171922.1196348413</v>
      </c>
      <c r="G33" s="9">
        <v>2736520.5214391267</v>
      </c>
      <c r="H33" s="9">
        <v>1984820.6033076814</v>
      </c>
      <c r="I33" s="9">
        <v>1936031.1405573483</v>
      </c>
      <c r="J33" s="18">
        <v>391929.37770841632</v>
      </c>
      <c r="K33" s="9">
        <v>-1986239.2231693012</v>
      </c>
      <c r="L33" s="9">
        <v>-646270.58826475369</v>
      </c>
      <c r="M33" s="9">
        <v>-543767.84721343813</v>
      </c>
      <c r="N33" s="9">
        <v>-1310360.4837239273</v>
      </c>
      <c r="O33" s="9">
        <v>-510983.32533501275</v>
      </c>
      <c r="P33" s="9">
        <v>2730509.3925714134</v>
      </c>
      <c r="Q33" s="18">
        <v>6433883.0845248923</v>
      </c>
      <c r="R33" s="9">
        <v>12351946.416857194</v>
      </c>
      <c r="S33" s="9">
        <v>13908712.350018091</v>
      </c>
      <c r="T33" s="18">
        <v>6617218.681632719</v>
      </c>
      <c r="U33" s="9">
        <v>-7502232.9025998404</v>
      </c>
      <c r="V33" s="9">
        <v>-887469.44512416725</v>
      </c>
      <c r="W33" s="9">
        <v>2660111.6261033709</v>
      </c>
      <c r="X33" s="18">
        <v>1205007.6182242038</v>
      </c>
      <c r="Y33" s="9">
        <v>-1340126.5420706933</v>
      </c>
      <c r="Z33" s="9">
        <v>-3757287.8585212361</v>
      </c>
      <c r="AA33" s="9">
        <v>-5093629.5384813324</v>
      </c>
      <c r="AB33" s="18">
        <v>-6614662.3091370612</v>
      </c>
      <c r="AC33" s="9">
        <v>-6966884.4226010405</v>
      </c>
      <c r="AD33" s="9">
        <v>-4335017.5789834112</v>
      </c>
      <c r="AE33" s="9">
        <v>-7557257.8266425254</v>
      </c>
      <c r="AF33" s="18">
        <v>-19104608.23463048</v>
      </c>
      <c r="AG33" s="9">
        <v>-23090011.745994773</v>
      </c>
      <c r="AH33" s="9">
        <v>3308009.8608131669</v>
      </c>
      <c r="AI33" s="9">
        <v>-6982473.8190041212</v>
      </c>
      <c r="AJ33" s="18">
        <v>-8880648.328393504</v>
      </c>
      <c r="AK33" s="18">
        <v>-6513526.5896100001</v>
      </c>
      <c r="AL33" s="43">
        <f>AK33/0.75</f>
        <v>-8684702.1194800008</v>
      </c>
      <c r="AM33" s="16">
        <f t="shared" si="1"/>
        <v>-7.105025030341344</v>
      </c>
      <c r="AN33" s="16">
        <f t="shared" si="2"/>
        <v>-17.619133344109429</v>
      </c>
      <c r="AO33" s="16">
        <f t="shared" si="3"/>
        <v>-2.3802937062617282</v>
      </c>
      <c r="AP33" s="16">
        <f t="shared" si="4"/>
        <v>-2.3420515107114932</v>
      </c>
      <c r="AQ33" s="16">
        <f t="shared" si="5"/>
        <v>-8.3697860445735124</v>
      </c>
      <c r="AR33" s="16">
        <f t="shared" si="6"/>
        <v>0.34257017416087265</v>
      </c>
      <c r="AS33" s="16">
        <f t="shared" si="7"/>
        <v>-0.53515674232483035</v>
      </c>
      <c r="AT33" s="16"/>
      <c r="AU33" s="15">
        <f>AK33/E33-1</f>
        <v>-7.3377501631902389</v>
      </c>
      <c r="AV33" s="15">
        <f>AK33/K33</f>
        <v>3.2793263337216891</v>
      </c>
      <c r="AW33" s="15">
        <f>AK33/Q33</f>
        <v>-1.0123787616341164</v>
      </c>
      <c r="AX33" s="15">
        <f>AK33/U33-1</f>
        <v>-0.13178827234851798</v>
      </c>
      <c r="AY33" s="15">
        <f>AK33/Y33-1</f>
        <v>3.8603817513722545</v>
      </c>
      <c r="AZ33" s="15">
        <f>AK33/AC33-1</f>
        <v>-6.5073253048423929E-2</v>
      </c>
      <c r="BA33" s="15">
        <f>AK33/AG33-1</f>
        <v>-0.7179071772997323</v>
      </c>
      <c r="BC33" s="35">
        <f>AL33/E33-1</f>
        <v>-9.4503335509203179</v>
      </c>
      <c r="BD33" s="35">
        <f>AL33/K33-1</f>
        <v>3.3724351116289188</v>
      </c>
      <c r="BE33" s="35">
        <f>AL33/Q33-1</f>
        <v>-2.3498383488454886</v>
      </c>
      <c r="BF33" s="35">
        <f>AL33/U33-1</f>
        <v>0.15761563686864277</v>
      </c>
      <c r="BG33" s="35">
        <f>AL33/Y33-1</f>
        <v>5.4805090018296738</v>
      </c>
      <c r="BH33" s="35">
        <f>AL33/AC33-1</f>
        <v>0.24656899593543491</v>
      </c>
      <c r="BI33" s="35">
        <f>AL33/AG33-1</f>
        <v>-0.62387623639964307</v>
      </c>
    </row>
    <row r="34" spans="1:61" s="32" customFormat="1" ht="14.25" hidden="1" customHeight="1" x14ac:dyDescent="0.2">
      <c r="A34" s="4"/>
      <c r="B34" s="7" t="s">
        <v>52</v>
      </c>
      <c r="C34" s="7" t="s">
        <v>52</v>
      </c>
      <c r="D34" s="21" t="s">
        <v>52</v>
      </c>
      <c r="E34" s="7" t="s">
        <v>52</v>
      </c>
      <c r="F34" s="7" t="s">
        <v>52</v>
      </c>
      <c r="G34" s="7" t="s">
        <v>52</v>
      </c>
      <c r="H34" s="7" t="s">
        <v>52</v>
      </c>
      <c r="I34" s="7" t="s">
        <v>52</v>
      </c>
      <c r="J34" s="21" t="s">
        <v>52</v>
      </c>
      <c r="K34" s="7" t="s">
        <v>52</v>
      </c>
      <c r="L34" s="4" t="s">
        <v>52</v>
      </c>
      <c r="M34" s="4" t="s">
        <v>52</v>
      </c>
      <c r="N34" s="4" t="s">
        <v>52</v>
      </c>
      <c r="O34" s="4" t="s">
        <v>52</v>
      </c>
      <c r="P34" s="4" t="s">
        <v>52</v>
      </c>
      <c r="Q34" s="22" t="s">
        <v>52</v>
      </c>
      <c r="R34" s="4" t="s">
        <v>52</v>
      </c>
      <c r="S34" s="4" t="s">
        <v>52</v>
      </c>
      <c r="T34" s="22" t="s">
        <v>52</v>
      </c>
      <c r="U34" s="4" t="s">
        <v>52</v>
      </c>
      <c r="V34" s="4" t="s">
        <v>52</v>
      </c>
      <c r="W34" s="4" t="s">
        <v>52</v>
      </c>
      <c r="X34" s="22" t="s">
        <v>52</v>
      </c>
      <c r="Y34" s="4" t="s">
        <v>52</v>
      </c>
      <c r="Z34" s="4" t="s">
        <v>52</v>
      </c>
      <c r="AA34" s="4" t="s">
        <v>52</v>
      </c>
      <c r="AB34" s="22" t="s">
        <v>52</v>
      </c>
      <c r="AC34" s="4" t="s">
        <v>52</v>
      </c>
      <c r="AD34" s="4" t="s">
        <v>52</v>
      </c>
      <c r="AE34" s="4" t="s">
        <v>52</v>
      </c>
      <c r="AF34" s="22" t="s">
        <v>52</v>
      </c>
      <c r="AG34" s="4" t="s">
        <v>52</v>
      </c>
      <c r="AH34" s="4" t="s">
        <v>52</v>
      </c>
      <c r="AI34" s="4" t="s">
        <v>52</v>
      </c>
      <c r="AJ34" s="22" t="s">
        <v>52</v>
      </c>
      <c r="AK34" s="22"/>
      <c r="AL34" s="38">
        <f>AK34/0.75</f>
        <v>0</v>
      </c>
      <c r="AM34" s="16"/>
      <c r="AN34" s="16"/>
      <c r="AO34" s="16"/>
      <c r="AP34" s="16"/>
      <c r="AQ34" s="16"/>
      <c r="AR34" s="16"/>
      <c r="AS34" s="16"/>
      <c r="AT34" s="16"/>
      <c r="AU34" s="15"/>
      <c r="AV34" s="15"/>
      <c r="AW34" s="15"/>
      <c r="AX34" s="15"/>
      <c r="AY34" s="15"/>
      <c r="AZ34" s="15"/>
      <c r="BA34" s="15"/>
      <c r="BC34" s="35" t="e">
        <f>AL34/E34-1</f>
        <v>#VALUE!</v>
      </c>
      <c r="BD34" s="35" t="e">
        <f>AL34/K34-1</f>
        <v>#VALUE!</v>
      </c>
      <c r="BE34" s="35" t="e">
        <f>AL34/Q34-1</f>
        <v>#VALUE!</v>
      </c>
      <c r="BF34" s="35" t="e">
        <f>AL34/U34-1</f>
        <v>#VALUE!</v>
      </c>
      <c r="BG34" s="35" t="e">
        <f>AL34/Y34-1</f>
        <v>#VALUE!</v>
      </c>
      <c r="BH34" s="35" t="e">
        <f>AL34/AC34-1</f>
        <v>#VALUE!</v>
      </c>
      <c r="BI34" s="35" t="e">
        <f>AL34/AG34-1</f>
        <v>#VALUE!</v>
      </c>
    </row>
    <row r="35" spans="1:61" s="32" customFormat="1" ht="14.25" hidden="1" customHeight="1" x14ac:dyDescent="0.2">
      <c r="A35" s="6" t="s">
        <v>27</v>
      </c>
      <c r="B35" s="7" t="s">
        <v>52</v>
      </c>
      <c r="C35" s="7" t="s">
        <v>52</v>
      </c>
      <c r="D35" s="21" t="s">
        <v>52</v>
      </c>
      <c r="E35" s="7" t="s">
        <v>52</v>
      </c>
      <c r="F35" s="7" t="s">
        <v>52</v>
      </c>
      <c r="G35" s="7" t="s">
        <v>52</v>
      </c>
      <c r="H35" s="7" t="s">
        <v>52</v>
      </c>
      <c r="I35" s="7" t="s">
        <v>52</v>
      </c>
      <c r="J35" s="21" t="s">
        <v>52</v>
      </c>
      <c r="K35" s="7" t="s">
        <v>52</v>
      </c>
      <c r="L35" s="4" t="s">
        <v>52</v>
      </c>
      <c r="M35" s="4" t="s">
        <v>52</v>
      </c>
      <c r="N35" s="4" t="s">
        <v>52</v>
      </c>
      <c r="O35" s="4" t="s">
        <v>52</v>
      </c>
      <c r="P35" s="4" t="s">
        <v>52</v>
      </c>
      <c r="Q35" s="22" t="s">
        <v>52</v>
      </c>
      <c r="R35" s="4" t="s">
        <v>52</v>
      </c>
      <c r="S35" s="4" t="s">
        <v>52</v>
      </c>
      <c r="T35" s="22" t="s">
        <v>52</v>
      </c>
      <c r="U35" s="4" t="s">
        <v>52</v>
      </c>
      <c r="V35" s="4" t="s">
        <v>52</v>
      </c>
      <c r="W35" s="4" t="s">
        <v>52</v>
      </c>
      <c r="X35" s="22" t="s">
        <v>52</v>
      </c>
      <c r="Y35" s="4" t="s">
        <v>52</v>
      </c>
      <c r="Z35" s="4" t="s">
        <v>52</v>
      </c>
      <c r="AA35" s="4" t="s">
        <v>52</v>
      </c>
      <c r="AB35" s="22" t="s">
        <v>52</v>
      </c>
      <c r="AC35" s="4" t="s">
        <v>52</v>
      </c>
      <c r="AD35" s="4" t="s">
        <v>52</v>
      </c>
      <c r="AE35" s="4" t="s">
        <v>52</v>
      </c>
      <c r="AF35" s="22" t="s">
        <v>52</v>
      </c>
      <c r="AG35" s="4" t="s">
        <v>52</v>
      </c>
      <c r="AH35" s="4" t="s">
        <v>52</v>
      </c>
      <c r="AI35" s="4" t="s">
        <v>52</v>
      </c>
      <c r="AJ35" s="22" t="s">
        <v>52</v>
      </c>
      <c r="AK35" s="22"/>
      <c r="AL35" s="38">
        <f>AK35/0.75</f>
        <v>0</v>
      </c>
      <c r="AM35" s="16"/>
      <c r="AN35" s="16"/>
      <c r="AO35" s="16"/>
      <c r="AP35" s="16"/>
      <c r="AQ35" s="16"/>
      <c r="AR35" s="16"/>
      <c r="AS35" s="16"/>
      <c r="AT35" s="16"/>
      <c r="AU35" s="15"/>
      <c r="AV35" s="15"/>
      <c r="AW35" s="15"/>
      <c r="AX35" s="15"/>
      <c r="AY35" s="15"/>
      <c r="AZ35" s="15"/>
      <c r="BA35" s="15"/>
      <c r="BC35" s="35" t="e">
        <f>AL35/E35-1</f>
        <v>#VALUE!</v>
      </c>
      <c r="BD35" s="35" t="e">
        <f>AL35/K35-1</f>
        <v>#VALUE!</v>
      </c>
      <c r="BE35" s="35" t="e">
        <f>AL35/Q35-1</f>
        <v>#VALUE!</v>
      </c>
      <c r="BF35" s="35" t="e">
        <f>AL35/U35-1</f>
        <v>#VALUE!</v>
      </c>
      <c r="BG35" s="35" t="e">
        <f>AL35/Y35-1</f>
        <v>#VALUE!</v>
      </c>
      <c r="BH35" s="35" t="e">
        <f>AL35/AC35-1</f>
        <v>#VALUE!</v>
      </c>
      <c r="BI35" s="35" t="e">
        <f>AL35/AG35-1</f>
        <v>#VALUE!</v>
      </c>
    </row>
    <row r="36" spans="1:61" s="34" customFormat="1" ht="14.25" hidden="1" customHeight="1" x14ac:dyDescent="0.2">
      <c r="A36" s="8" t="s">
        <v>28</v>
      </c>
      <c r="B36" s="9">
        <v>1518037.192093642</v>
      </c>
      <c r="C36" s="9">
        <v>1184021.0151424236</v>
      </c>
      <c r="D36" s="18">
        <v>1531801.6747542508</v>
      </c>
      <c r="E36" s="9">
        <v>76340.656437907979</v>
      </c>
      <c r="F36" s="9">
        <v>704365.08615655603</v>
      </c>
      <c r="G36" s="9">
        <v>476344.99676502496</v>
      </c>
      <c r="H36" s="9">
        <v>248868.85361988912</v>
      </c>
      <c r="I36" s="9">
        <v>924083.84083252866</v>
      </c>
      <c r="J36" s="18">
        <v>-895584.85362829245</v>
      </c>
      <c r="K36" s="9">
        <v>-2458236.8472413942</v>
      </c>
      <c r="L36" s="9">
        <v>-1337776.3912992745</v>
      </c>
      <c r="M36" s="9">
        <v>-781853.85641125601</v>
      </c>
      <c r="N36" s="9">
        <v>-1774982.0665709337</v>
      </c>
      <c r="O36" s="9">
        <v>-376358.10483725643</v>
      </c>
      <c r="P36" s="9">
        <v>1732694.8280820763</v>
      </c>
      <c r="Q36" s="18">
        <v>2605187.0075741308</v>
      </c>
      <c r="R36" s="9">
        <v>9217223.3152082842</v>
      </c>
      <c r="S36" s="9">
        <v>11623280.19104626</v>
      </c>
      <c r="T36" s="18">
        <v>6293312.2930441676</v>
      </c>
      <c r="U36" s="9">
        <v>-6950942.7175730905</v>
      </c>
      <c r="V36" s="9">
        <v>3987912.5677749976</v>
      </c>
      <c r="W36" s="9">
        <v>6400401.3607834205</v>
      </c>
      <c r="X36" s="18">
        <v>2134227.4682403193</v>
      </c>
      <c r="Y36" s="9">
        <v>-1041721.9133839689</v>
      </c>
      <c r="Z36" s="9">
        <v>384615.14520466124</v>
      </c>
      <c r="AA36" s="9">
        <v>-551251.5902250536</v>
      </c>
      <c r="AB36" s="18">
        <v>1484907.5846239002</v>
      </c>
      <c r="AC36" s="9">
        <v>908720.31514709792</v>
      </c>
      <c r="AD36" s="9">
        <v>22820.442372476373</v>
      </c>
      <c r="AE36" s="9">
        <v>-1701264.9585483163</v>
      </c>
      <c r="AF36" s="18">
        <v>-8343952.6763930405</v>
      </c>
      <c r="AG36" s="9">
        <v>-4944264.8231992591</v>
      </c>
      <c r="AH36" s="9">
        <v>10327064.27593758</v>
      </c>
      <c r="AI36" s="9">
        <v>-1968100.4985109116</v>
      </c>
      <c r="AJ36" s="18">
        <v>-891015.46024000016</v>
      </c>
      <c r="AK36" s="18">
        <v>2311530.6965339994</v>
      </c>
      <c r="AL36" s="43">
        <f>AK36/0.75</f>
        <v>3082040.9287119992</v>
      </c>
      <c r="AM36" s="16">
        <f t="shared" si="1"/>
        <v>-1.5816780820421463</v>
      </c>
      <c r="AN36" s="16">
        <f t="shared" si="2"/>
        <v>-3.5810292427001982</v>
      </c>
      <c r="AO36" s="16">
        <f t="shared" si="3"/>
        <v>-1.3420159311594626</v>
      </c>
      <c r="AP36" s="16">
        <f t="shared" si="4"/>
        <v>-1.141581319780494</v>
      </c>
      <c r="AQ36" s="16">
        <f t="shared" si="5"/>
        <v>-1.417488516804934</v>
      </c>
      <c r="AR36" s="16">
        <f t="shared" si="6"/>
        <v>-1.6000477534537465</v>
      </c>
      <c r="AS36" s="16">
        <f t="shared" si="7"/>
        <v>-0.89321422414572327</v>
      </c>
      <c r="AT36" s="16"/>
      <c r="AU36" s="15">
        <f>AK36/E36-1</f>
        <v>29.279156669475242</v>
      </c>
      <c r="AV36" s="15">
        <f>AK36/K36</f>
        <v>-0.94032057941364489</v>
      </c>
      <c r="AW36" s="15">
        <f>AK36/Q36</f>
        <v>0.88728014143077771</v>
      </c>
      <c r="AX36" s="15">
        <f>AK36/U36-1</f>
        <v>-1.3325492369099923</v>
      </c>
      <c r="AY36" s="15">
        <f>AK36/Y36-1</f>
        <v>-3.2189517824628799</v>
      </c>
      <c r="AZ36" s="15">
        <f>AK36/AC36-1</f>
        <v>1.5437207224313272</v>
      </c>
      <c r="BA36" s="15">
        <f>AK36/AG36-1</f>
        <v>-1.4675175742383253</v>
      </c>
      <c r="BC36" s="35">
        <f>AL36/E36-1</f>
        <v>39.372208892633658</v>
      </c>
      <c r="BD36" s="35">
        <f>AL36/K36-1</f>
        <v>-2.2537607725515265</v>
      </c>
      <c r="BE36" s="35">
        <f>AL36/Q36-1</f>
        <v>0.18304018857437043</v>
      </c>
      <c r="BF36" s="35">
        <f>AL36/U36-1</f>
        <v>-1.4433989825466564</v>
      </c>
      <c r="BG36" s="35">
        <f>AL36/Y36-1</f>
        <v>-3.958602376617173</v>
      </c>
      <c r="BH36" s="35">
        <f>AL36/AC36-1</f>
        <v>2.3916276299084367</v>
      </c>
      <c r="BI36" s="35">
        <f>AL36/AG36-1</f>
        <v>-1.6233567656511001</v>
      </c>
    </row>
    <row r="37" spans="1:61" s="32" customFormat="1" ht="14.25" hidden="1" customHeight="1" x14ac:dyDescent="0.2">
      <c r="A37" s="10" t="s">
        <v>29</v>
      </c>
      <c r="B37" s="11">
        <v>27465.96546795826</v>
      </c>
      <c r="C37" s="11">
        <v>28779.848115092063</v>
      </c>
      <c r="D37" s="19">
        <v>21281.143797880035</v>
      </c>
      <c r="E37" s="11">
        <v>-95536.495065524912</v>
      </c>
      <c r="F37" s="11">
        <v>-46708.711879261638</v>
      </c>
      <c r="G37" s="11">
        <v>-108997.04071968573</v>
      </c>
      <c r="H37" s="11">
        <v>-40862.377393013689</v>
      </c>
      <c r="I37" s="11">
        <v>51876.887523787766</v>
      </c>
      <c r="J37" s="19">
        <v>88948.805901547035</v>
      </c>
      <c r="K37" s="11">
        <v>129754.03070302219</v>
      </c>
      <c r="L37" s="11">
        <v>96777.739337165462</v>
      </c>
      <c r="M37" s="11">
        <v>-65937.519933253119</v>
      </c>
      <c r="N37" s="11">
        <v>-41173.802560816905</v>
      </c>
      <c r="O37" s="11">
        <v>-80939.467842303377</v>
      </c>
      <c r="P37" s="11">
        <v>28567.41377944616</v>
      </c>
      <c r="Q37" s="19">
        <v>-111527.46207346563</v>
      </c>
      <c r="R37" s="11">
        <v>-304759.60467086016</v>
      </c>
      <c r="S37" s="11">
        <v>146518.12340653324</v>
      </c>
      <c r="T37" s="19">
        <v>530497.26625509199</v>
      </c>
      <c r="U37" s="11">
        <v>125575.6011593322</v>
      </c>
      <c r="V37" s="11">
        <v>50665.679625373523</v>
      </c>
      <c r="W37" s="11">
        <v>-151690.86670049076</v>
      </c>
      <c r="X37" s="19">
        <v>-76332.737609105985</v>
      </c>
      <c r="Y37" s="11">
        <v>-308243.44327219698</v>
      </c>
      <c r="Z37" s="11">
        <v>-130999.61108851005</v>
      </c>
      <c r="AA37" s="11">
        <v>69052.176887935842</v>
      </c>
      <c r="AB37" s="19">
        <v>-204953.21172220717</v>
      </c>
      <c r="AC37" s="11">
        <v>262902.14805424673</v>
      </c>
      <c r="AD37" s="11">
        <v>83797.793842580344</v>
      </c>
      <c r="AE37" s="11">
        <v>-345714.11951714486</v>
      </c>
      <c r="AF37" s="19">
        <v>953114.21859642281</v>
      </c>
      <c r="AG37" s="11">
        <v>318505.93736877653</v>
      </c>
      <c r="AH37" s="11">
        <v>-1095685.401574106</v>
      </c>
      <c r="AI37" s="11">
        <v>-712932.86181260808</v>
      </c>
      <c r="AJ37" s="19">
        <v>-1038795.9384999999</v>
      </c>
      <c r="AK37" s="19">
        <v>-1077565.9874099996</v>
      </c>
      <c r="AL37" s="40">
        <f>AK37/0.75</f>
        <v>-1436754.6498799995</v>
      </c>
      <c r="AM37" s="16">
        <f t="shared" si="1"/>
        <v>-49.812974921182651</v>
      </c>
      <c r="AN37" s="16">
        <f t="shared" si="2"/>
        <v>-13.114451413802039</v>
      </c>
      <c r="AO37" s="16">
        <f t="shared" si="3"/>
        <v>8.3142614311058374</v>
      </c>
      <c r="AP37" s="16">
        <f t="shared" si="4"/>
        <v>-2.9581551208229797</v>
      </c>
      <c r="AQ37" s="16">
        <f t="shared" si="5"/>
        <v>12.60878662336982</v>
      </c>
      <c r="AR37" s="16">
        <f t="shared" si="6"/>
        <v>4.0684540621299465</v>
      </c>
      <c r="AS37" s="16">
        <f t="shared" si="7"/>
        <v>-2.0898965918583756</v>
      </c>
      <c r="AT37" s="16"/>
      <c r="AU37" s="15">
        <f>AK37/E37-1</f>
        <v>10.279103202089813</v>
      </c>
      <c r="AV37" s="15">
        <f>AK37/K37</f>
        <v>-8.3046821865311138</v>
      </c>
      <c r="AW37" s="15">
        <f>AK37/Q37</f>
        <v>9.6618892546858355</v>
      </c>
      <c r="AX37" s="15">
        <f>AK37/U37-1</f>
        <v>-9.5810139665807199</v>
      </c>
      <c r="AY37" s="15">
        <f>AK37/Y37-1</f>
        <v>2.4958277651292842</v>
      </c>
      <c r="AZ37" s="15">
        <f>AK37/AC37-1</f>
        <v>-5.0987340551803202</v>
      </c>
      <c r="BA37" s="15">
        <f>AK37/AG37-1</f>
        <v>-4.3831896394520227</v>
      </c>
      <c r="BC37" s="35">
        <f>AL37/E37-1</f>
        <v>14.038804269453083</v>
      </c>
      <c r="BD37" s="35">
        <f>AL37/K37-1</f>
        <v>-12.072909582041484</v>
      </c>
      <c r="BE37" s="35">
        <f>AL37/Q37-1</f>
        <v>11.882519006247779</v>
      </c>
      <c r="BF37" s="35">
        <f>AL37/U37-1</f>
        <v>-12.441351955440959</v>
      </c>
      <c r="BG37" s="35">
        <f>AL37/Y37-1</f>
        <v>3.661103686839045</v>
      </c>
      <c r="BH37" s="35">
        <f>AL37/AC37-1</f>
        <v>-6.4649787402404266</v>
      </c>
      <c r="BI37" s="35">
        <f>AL37/AG37-1</f>
        <v>-5.5109195192693639</v>
      </c>
    </row>
    <row r="38" spans="1:61" s="32" customFormat="1" ht="14.25" hidden="1" customHeight="1" x14ac:dyDescent="0.2">
      <c r="A38" s="10" t="s">
        <v>30</v>
      </c>
      <c r="B38" s="11">
        <v>325036.71885895962</v>
      </c>
      <c r="C38" s="11">
        <v>345436.2906245045</v>
      </c>
      <c r="D38" s="19">
        <v>482987.23098034412</v>
      </c>
      <c r="E38" s="11">
        <v>397081.41269311693</v>
      </c>
      <c r="F38" s="11">
        <v>406661.34141119337</v>
      </c>
      <c r="G38" s="11">
        <v>349741.60303745983</v>
      </c>
      <c r="H38" s="11">
        <v>399304.74174005288</v>
      </c>
      <c r="I38" s="11">
        <v>476493.86545958818</v>
      </c>
      <c r="J38" s="19">
        <v>494827.06804781692</v>
      </c>
      <c r="K38" s="11">
        <v>517410.52975207265</v>
      </c>
      <c r="L38" s="11">
        <v>406534.25810274179</v>
      </c>
      <c r="M38" s="11">
        <v>320973.18414165679</v>
      </c>
      <c r="N38" s="11">
        <v>361154.1102707464</v>
      </c>
      <c r="O38" s="11">
        <v>352993.27987654414</v>
      </c>
      <c r="P38" s="11">
        <v>377715.18546220253</v>
      </c>
      <c r="Q38" s="19">
        <v>390682.63657230302</v>
      </c>
      <c r="R38" s="11">
        <v>377175.89355997375</v>
      </c>
      <c r="S38" s="11">
        <v>518822.76784497092</v>
      </c>
      <c r="T38" s="19">
        <v>875390.61651656474</v>
      </c>
      <c r="U38" s="11">
        <v>844895.39689897432</v>
      </c>
      <c r="V38" s="11">
        <v>618930.09067823924</v>
      </c>
      <c r="W38" s="11">
        <v>355322.52845482738</v>
      </c>
      <c r="X38" s="19">
        <v>362767.21621870471</v>
      </c>
      <c r="Y38" s="11">
        <v>305439.38557046995</v>
      </c>
      <c r="Z38" s="11">
        <v>319727.34171035676</v>
      </c>
      <c r="AA38" s="11">
        <v>601773.00819713296</v>
      </c>
      <c r="AB38" s="19">
        <v>470116.55341516354</v>
      </c>
      <c r="AC38" s="11">
        <v>1091835.6687561772</v>
      </c>
      <c r="AD38" s="11">
        <v>1125672.0273712857</v>
      </c>
      <c r="AE38" s="11">
        <v>1320925.1381326451</v>
      </c>
      <c r="AF38" s="19">
        <v>2850885.7435803995</v>
      </c>
      <c r="AG38" s="11">
        <v>2409036.5559747047</v>
      </c>
      <c r="AH38" s="11">
        <v>1126586.338472395</v>
      </c>
      <c r="AI38" s="11">
        <v>1544858.7044981301</v>
      </c>
      <c r="AJ38" s="19">
        <v>1903058.2790000001</v>
      </c>
      <c r="AK38" s="19">
        <v>1627221.8006</v>
      </c>
      <c r="AL38" s="40">
        <f>AK38/0.75</f>
        <v>2169629.0674666665</v>
      </c>
      <c r="AM38" s="16">
        <f t="shared" si="1"/>
        <v>2.9401834187981835</v>
      </c>
      <c r="AN38" s="16">
        <f t="shared" si="2"/>
        <v>2.2884656189478214</v>
      </c>
      <c r="AO38" s="16">
        <f t="shared" si="3"/>
        <v>3.8711104637172786</v>
      </c>
      <c r="AP38" s="16">
        <f t="shared" si="4"/>
        <v>1.1739532536604349</v>
      </c>
      <c r="AQ38" s="16">
        <f t="shared" si="5"/>
        <v>4.2459489003347164</v>
      </c>
      <c r="AR38" s="16">
        <f t="shared" si="6"/>
        <v>3.0480563068354556</v>
      </c>
      <c r="AS38" s="16">
        <f t="shared" si="7"/>
        <v>-0.33246771348683801</v>
      </c>
      <c r="AT38" s="16"/>
      <c r="AU38" s="15">
        <f>AK38/E38-1</f>
        <v>3.097955100853822</v>
      </c>
      <c r="AV38" s="15">
        <f>AK38/K38</f>
        <v>3.1449336784462329</v>
      </c>
      <c r="AW38" s="15">
        <f>AK38/Q38</f>
        <v>4.1650732545387967</v>
      </c>
      <c r="AX38" s="15">
        <f>AK38/U38-1</f>
        <v>0.92594468684810449</v>
      </c>
      <c r="AY38" s="15">
        <f>AK38/Y38-1</f>
        <v>4.3274786339712987</v>
      </c>
      <c r="AZ38" s="15">
        <f>AK38/AC38-1</f>
        <v>0.49035413218706836</v>
      </c>
      <c r="BA38" s="15">
        <f>AK38/AG38-1</f>
        <v>-0.32453420162334556</v>
      </c>
      <c r="BC38" s="35">
        <f>AL38/E38-1</f>
        <v>4.4639401344717617</v>
      </c>
      <c r="BD38" s="35">
        <f>AL38/K38-1</f>
        <v>3.1932449045949776</v>
      </c>
      <c r="BE38" s="35">
        <f>AL38/Q38-1</f>
        <v>4.5534310060517278</v>
      </c>
      <c r="BF38" s="35">
        <f>AL38/U38-1</f>
        <v>1.5679262491308057</v>
      </c>
      <c r="BG38" s="35">
        <f>AL38/Y38-1</f>
        <v>6.1033048452950638</v>
      </c>
      <c r="BH38" s="35">
        <f>AL38/AC38-1</f>
        <v>0.98713884291609122</v>
      </c>
      <c r="BI38" s="35">
        <f>AL38/AG38-1</f>
        <v>-9.9378935497794085E-2</v>
      </c>
    </row>
    <row r="39" spans="1:61" s="32" customFormat="1" ht="14.25" hidden="1" customHeight="1" x14ac:dyDescent="0.2">
      <c r="A39" s="10" t="s">
        <v>31</v>
      </c>
      <c r="B39" s="11">
        <v>297570.75339100137</v>
      </c>
      <c r="C39" s="11">
        <v>316656.44250941242</v>
      </c>
      <c r="D39" s="19">
        <v>461706.08718246408</v>
      </c>
      <c r="E39" s="11">
        <v>492617.90775864187</v>
      </c>
      <c r="F39" s="11">
        <v>453370.05329045502</v>
      </c>
      <c r="G39" s="11">
        <v>458738.64375714556</v>
      </c>
      <c r="H39" s="11">
        <v>440167.11913306656</v>
      </c>
      <c r="I39" s="11">
        <v>424616.97793580039</v>
      </c>
      <c r="J39" s="19">
        <v>405878.26214626984</v>
      </c>
      <c r="K39" s="11">
        <v>387656.49904905044</v>
      </c>
      <c r="L39" s="11">
        <v>309756.5187655763</v>
      </c>
      <c r="M39" s="11">
        <v>386910.70407490991</v>
      </c>
      <c r="N39" s="11">
        <v>402327.91283156333</v>
      </c>
      <c r="O39" s="11">
        <v>433932.74771884753</v>
      </c>
      <c r="P39" s="11">
        <v>349147.77168275637</v>
      </c>
      <c r="Q39" s="19">
        <v>502210.09864576865</v>
      </c>
      <c r="R39" s="11">
        <v>681935.49823083391</v>
      </c>
      <c r="S39" s="11">
        <v>372304.64443843765</v>
      </c>
      <c r="T39" s="19">
        <v>344893.35026147281</v>
      </c>
      <c r="U39" s="11">
        <v>719319.79573964211</v>
      </c>
      <c r="V39" s="11">
        <v>568264.41105286567</v>
      </c>
      <c r="W39" s="11">
        <v>507013.39515531814</v>
      </c>
      <c r="X39" s="19">
        <v>439099.95382781065</v>
      </c>
      <c r="Y39" s="11">
        <v>613682.82884266693</v>
      </c>
      <c r="Z39" s="11">
        <v>450726.95279886678</v>
      </c>
      <c r="AA39" s="11">
        <v>532720.83130919712</v>
      </c>
      <c r="AB39" s="19">
        <v>675069.76513737068</v>
      </c>
      <c r="AC39" s="11">
        <v>828933.52070193039</v>
      </c>
      <c r="AD39" s="11">
        <v>1041874.2335287053</v>
      </c>
      <c r="AE39" s="11">
        <v>1666639.25764979</v>
      </c>
      <c r="AF39" s="19">
        <v>1897771.5249839767</v>
      </c>
      <c r="AG39" s="11">
        <v>2090530.6186059283</v>
      </c>
      <c r="AH39" s="11">
        <v>2222271.7400465007</v>
      </c>
      <c r="AI39" s="11">
        <v>2257791.5663107382</v>
      </c>
      <c r="AJ39" s="19">
        <v>2941854.2175000003</v>
      </c>
      <c r="AK39" s="19">
        <v>2704787.7880099998</v>
      </c>
      <c r="AL39" s="40">
        <f>AK39/0.75</f>
        <v>3606383.7173466664</v>
      </c>
      <c r="AM39" s="16">
        <f t="shared" si="1"/>
        <v>5.371703339352754</v>
      </c>
      <c r="AN39" s="16">
        <f t="shared" si="2"/>
        <v>5.6640370777857827</v>
      </c>
      <c r="AO39" s="16">
        <f t="shared" si="3"/>
        <v>4.8578157337593133</v>
      </c>
      <c r="AP39" s="16">
        <f t="shared" si="4"/>
        <v>7.5297504729206945</v>
      </c>
      <c r="AQ39" s="16">
        <f t="shared" si="5"/>
        <v>5.6997370230961666</v>
      </c>
      <c r="AR39" s="16">
        <f t="shared" si="6"/>
        <v>3.3578521353290931</v>
      </c>
      <c r="AS39" s="16">
        <f t="shared" si="7"/>
        <v>0.55016248203262452</v>
      </c>
      <c r="AT39" s="16"/>
      <c r="AU39" s="15">
        <f>AK39/E39-1</f>
        <v>4.4906404038710068</v>
      </c>
      <c r="AV39" s="15">
        <f>AK39/K39</f>
        <v>6.9772796138979762</v>
      </c>
      <c r="AW39" s="15">
        <f>AK39/Q39</f>
        <v>5.3857694126493625</v>
      </c>
      <c r="AX39" s="15">
        <f>AK39/U39-1</f>
        <v>2.7602020742787929</v>
      </c>
      <c r="AY39" s="15">
        <f>AK39/Y39-1</f>
        <v>3.4074685829338076</v>
      </c>
      <c r="AZ39" s="15">
        <f>AK39/AC39-1</f>
        <v>2.2629731099782524</v>
      </c>
      <c r="BA39" s="15">
        <f>AK39/AG39-1</f>
        <v>0.29382835340325664</v>
      </c>
      <c r="BC39" s="35">
        <f>AL39/E39-1</f>
        <v>6.3208538718280094</v>
      </c>
      <c r="BD39" s="35">
        <f>AL39/K39-1</f>
        <v>8.3030394851973011</v>
      </c>
      <c r="BE39" s="35">
        <f>AL39/Q39-1</f>
        <v>6.1810258835324836</v>
      </c>
      <c r="BF39" s="35">
        <f>AL39/U39-1</f>
        <v>4.0136027657050573</v>
      </c>
      <c r="BG39" s="35">
        <f>AL39/Y39-1</f>
        <v>4.8766247772450768</v>
      </c>
      <c r="BH39" s="35">
        <f>AL39/AC39-1</f>
        <v>3.3506308133043365</v>
      </c>
      <c r="BI39" s="35">
        <f>AL39/AG39-1</f>
        <v>0.72510447120434218</v>
      </c>
    </row>
    <row r="40" spans="1:61" s="32" customFormat="1" ht="14.25" hidden="1" customHeight="1" x14ac:dyDescent="0.2">
      <c r="A40" s="10" t="s">
        <v>32</v>
      </c>
      <c r="B40" s="11">
        <v>-179477.21059090371</v>
      </c>
      <c r="C40" s="11">
        <v>-32128.953425855958</v>
      </c>
      <c r="D40" s="19">
        <v>-176554.83110693519</v>
      </c>
      <c r="E40" s="11">
        <v>-96245.562317336589</v>
      </c>
      <c r="F40" s="11">
        <v>-73371.994294628559</v>
      </c>
      <c r="G40" s="11">
        <v>-166997.54897687395</v>
      </c>
      <c r="H40" s="11">
        <v>-74100.355431255506</v>
      </c>
      <c r="I40" s="11">
        <v>-145772.225272688</v>
      </c>
      <c r="J40" s="19">
        <v>-188024.31495045609</v>
      </c>
      <c r="K40" s="11">
        <v>-435233.81452855712</v>
      </c>
      <c r="L40" s="11">
        <v>-802196.59764461638</v>
      </c>
      <c r="M40" s="11">
        <v>245262.90277691878</v>
      </c>
      <c r="N40" s="11">
        <v>-255814.6452981327</v>
      </c>
      <c r="O40" s="11">
        <v>295881.57900134847</v>
      </c>
      <c r="P40" s="11">
        <v>1210448.7147796527</v>
      </c>
      <c r="Q40" s="19">
        <v>1597315.9170205421</v>
      </c>
      <c r="R40" s="11">
        <v>7015488.0943755265</v>
      </c>
      <c r="S40" s="11">
        <v>13078541.961495735</v>
      </c>
      <c r="T40" s="19">
        <v>4164229.0839611264</v>
      </c>
      <c r="U40" s="11">
        <v>-7011402.1190200243</v>
      </c>
      <c r="V40" s="11">
        <v>4271582.7483611936</v>
      </c>
      <c r="W40" s="11">
        <v>6967918.4692864427</v>
      </c>
      <c r="X40" s="19">
        <v>1624857.1213339292</v>
      </c>
      <c r="Y40" s="11">
        <v>309210.10670402448</v>
      </c>
      <c r="Z40" s="11">
        <v>2510087.3951474605</v>
      </c>
      <c r="AA40" s="11">
        <v>-876231.05502126925</v>
      </c>
      <c r="AB40" s="19">
        <v>2245518.0371530931</v>
      </c>
      <c r="AC40" s="11">
        <v>998486.1093635743</v>
      </c>
      <c r="AD40" s="11">
        <v>420308.09494174743</v>
      </c>
      <c r="AE40" s="11">
        <v>-1691544.0559885493</v>
      </c>
      <c r="AF40" s="19">
        <v>-8051231.5958083495</v>
      </c>
      <c r="AG40" s="11">
        <v>-6090766.1584762121</v>
      </c>
      <c r="AH40" s="11">
        <v>10569928.234166132</v>
      </c>
      <c r="AI40" s="11">
        <v>-1346045.614486807</v>
      </c>
      <c r="AJ40" s="19">
        <v>-525763.02151999995</v>
      </c>
      <c r="AK40" s="19">
        <v>2379358.9513900001</v>
      </c>
      <c r="AL40" s="40">
        <f>AK40/0.75</f>
        <v>3172478.6018533334</v>
      </c>
      <c r="AM40" s="16">
        <f t="shared" si="1"/>
        <v>1.9779022087566518</v>
      </c>
      <c r="AN40" s="16">
        <f t="shared" si="2"/>
        <v>-13.65452796366765</v>
      </c>
      <c r="AO40" s="16">
        <f t="shared" si="3"/>
        <v>-1.329154061458738</v>
      </c>
      <c r="AP40" s="16">
        <f t="shared" si="4"/>
        <v>-1.1262569880089017</v>
      </c>
      <c r="AQ40" s="16">
        <f t="shared" si="5"/>
        <v>-1.3235749252145776</v>
      </c>
      <c r="AR40" s="16">
        <f t="shared" si="6"/>
        <v>-1.234138854741319</v>
      </c>
      <c r="AS40" s="16">
        <f t="shared" si="7"/>
        <v>-0.93469781420848408</v>
      </c>
      <c r="AT40" s="16"/>
      <c r="AU40" s="15">
        <f>AK40/E40-1</f>
        <v>-25.721752297990463</v>
      </c>
      <c r="AV40" s="15">
        <f>AK40/K40</f>
        <v>-5.4668522342808048</v>
      </c>
      <c r="AW40" s="15">
        <f>AK40/Q40</f>
        <v>1.4895982228914335</v>
      </c>
      <c r="AX40" s="15">
        <f>AK40/U40-1</f>
        <v>-1.339355653976178</v>
      </c>
      <c r="AY40" s="15">
        <f>AK40/Y40-1</f>
        <v>6.6949585404966063</v>
      </c>
      <c r="AZ40" s="15">
        <f>AK40/AC40-1</f>
        <v>1.3829665020643915</v>
      </c>
      <c r="BA40" s="15">
        <f>AK40/AG40-1</f>
        <v>-1.390650189070018</v>
      </c>
      <c r="BC40" s="35">
        <f>AL40/E40-1</f>
        <v>-33.96233639732062</v>
      </c>
      <c r="BD40" s="35">
        <f>AL40/K40-1</f>
        <v>-8.2891363123744064</v>
      </c>
      <c r="BE40" s="35">
        <f>AL40/Q40-1</f>
        <v>0.98613096385524468</v>
      </c>
      <c r="BF40" s="35">
        <f>AL40/U40-1</f>
        <v>-1.4524742053015705</v>
      </c>
      <c r="BG40" s="35">
        <f>AL40/Y40-1</f>
        <v>9.2599447206621406</v>
      </c>
      <c r="BH40" s="35">
        <f>AL40/AC40-1</f>
        <v>2.1772886694191884</v>
      </c>
      <c r="BI40" s="35">
        <f>AL40/AG40-1</f>
        <v>-1.5208669187600241</v>
      </c>
    </row>
    <row r="41" spans="1:61" s="32" customFormat="1" ht="14.25" hidden="1" customHeight="1" x14ac:dyDescent="0.2">
      <c r="A41" s="10" t="s">
        <v>33</v>
      </c>
      <c r="B41" s="11">
        <v>223509.57133786861</v>
      </c>
      <c r="C41" s="11">
        <v>298329.12277674821</v>
      </c>
      <c r="D41" s="19">
        <v>304723.81837612286</v>
      </c>
      <c r="E41" s="11">
        <v>345552.1073828878</v>
      </c>
      <c r="F41" s="11">
        <v>470332.08839852648</v>
      </c>
      <c r="G41" s="11">
        <v>433661.79791674082</v>
      </c>
      <c r="H41" s="11">
        <v>358065.7792725254</v>
      </c>
      <c r="I41" s="11">
        <v>412629.64221714536</v>
      </c>
      <c r="J41" s="19">
        <v>248093.84074816713</v>
      </c>
      <c r="K41" s="11">
        <v>291227.94683584594</v>
      </c>
      <c r="L41" s="11">
        <v>800846.37940358277</v>
      </c>
      <c r="M41" s="11">
        <v>1310669.121641035</v>
      </c>
      <c r="N41" s="11">
        <v>2301048.403251695</v>
      </c>
      <c r="O41" s="11">
        <v>2081192.5945271957</v>
      </c>
      <c r="P41" s="11">
        <v>2117788.8317117346</v>
      </c>
      <c r="Q41" s="19">
        <v>3655819.7916821884</v>
      </c>
      <c r="R41" s="11">
        <v>10756366.217025792</v>
      </c>
      <c r="S41" s="11">
        <v>23306510.602423295</v>
      </c>
      <c r="T41" s="19">
        <v>9101294.3380412646</v>
      </c>
      <c r="U41" s="11">
        <v>5818341.8477142686</v>
      </c>
      <c r="V41" s="11">
        <v>6506301.665273061</v>
      </c>
      <c r="W41" s="11">
        <v>12668982.370728973</v>
      </c>
      <c r="X41" s="19">
        <v>10452306.923917711</v>
      </c>
      <c r="Y41" s="11">
        <v>9188331.9553067666</v>
      </c>
      <c r="Z41" s="11">
        <v>8956557.3225686923</v>
      </c>
      <c r="AA41" s="11">
        <v>7465931.2031433536</v>
      </c>
      <c r="AB41" s="19">
        <v>8690292.6669647433</v>
      </c>
      <c r="AC41" s="11">
        <v>7924297.8689168664</v>
      </c>
      <c r="AD41" s="11">
        <v>6330150.6756664235</v>
      </c>
      <c r="AE41" s="11">
        <v>6902893.8638377134</v>
      </c>
      <c r="AF41" s="19">
        <v>11103576.528859602</v>
      </c>
      <c r="AG41" s="11">
        <v>6777378.0439933166</v>
      </c>
      <c r="AH41" s="11">
        <v>14048242.360107187</v>
      </c>
      <c r="AI41" s="11">
        <v>6101364.1661731675</v>
      </c>
      <c r="AJ41" s="19">
        <v>3801542.8896599994</v>
      </c>
      <c r="AK41" s="19">
        <v>4577305.6321100006</v>
      </c>
      <c r="AL41" s="40">
        <f>AK41/0.75</f>
        <v>6103074.1761466675</v>
      </c>
      <c r="AM41" s="16">
        <f t="shared" si="1"/>
        <v>11.475371665787303</v>
      </c>
      <c r="AN41" s="16">
        <f t="shared" si="2"/>
        <v>17.449896290477806</v>
      </c>
      <c r="AO41" s="16">
        <f t="shared" si="3"/>
        <v>3.9860580193083806E-2</v>
      </c>
      <c r="AP41" s="16">
        <f t="shared" si="4"/>
        <v>-0.58230744458286043</v>
      </c>
      <c r="AQ41" s="16">
        <f t="shared" si="5"/>
        <v>-0.63629628202353694</v>
      </c>
      <c r="AR41" s="16">
        <f t="shared" si="6"/>
        <v>-0.56255295013122231</v>
      </c>
      <c r="AS41" s="16">
        <f t="shared" si="7"/>
        <v>-0.65762897389149266</v>
      </c>
      <c r="AT41" s="16"/>
      <c r="AU41" s="15">
        <f>AK41/E41-1</f>
        <v>12.246354267022696</v>
      </c>
      <c r="AV41" s="15">
        <f>AK41/K41</f>
        <v>15.717260935435062</v>
      </c>
      <c r="AW41" s="15">
        <f>AK41/Q41</f>
        <v>1.2520599736683957</v>
      </c>
      <c r="AX41" s="15">
        <f>AK41/U41-1</f>
        <v>-0.21329723280040824</v>
      </c>
      <c r="AY41" s="15">
        <f>AK41/Y41-1</f>
        <v>-0.50183497348870221</v>
      </c>
      <c r="AZ41" s="15">
        <f>AK41/AC41-1</f>
        <v>-0.42237082605582943</v>
      </c>
      <c r="BA41" s="15">
        <f>AK41/AG41-1</f>
        <v>-0.32461999280580278</v>
      </c>
      <c r="BC41" s="35">
        <f>AL41/E41-1</f>
        <v>16.661805689363593</v>
      </c>
      <c r="BD41" s="35">
        <f>AL41/K41-1</f>
        <v>19.956347913913415</v>
      </c>
      <c r="BE41" s="35">
        <f>AL41/Q41-1</f>
        <v>0.66941329822452755</v>
      </c>
      <c r="BF41" s="35">
        <f>AL41/U41-1</f>
        <v>4.8937022932789009E-2</v>
      </c>
      <c r="BG41" s="35">
        <f>AL41/Y41-1</f>
        <v>-0.33577996465160287</v>
      </c>
      <c r="BH41" s="35">
        <f>AL41/AC41-1</f>
        <v>-0.22982776807443928</v>
      </c>
      <c r="BI41" s="35">
        <f>AL41/AG41-1</f>
        <v>-9.9493323741070339E-2</v>
      </c>
    </row>
    <row r="42" spans="1:61" s="32" customFormat="1" ht="14.25" hidden="1" customHeight="1" x14ac:dyDescent="0.2">
      <c r="A42" s="10" t="s">
        <v>34</v>
      </c>
      <c r="B42" s="11">
        <v>402986.78192877234</v>
      </c>
      <c r="C42" s="11">
        <v>330458.07620260416</v>
      </c>
      <c r="D42" s="19">
        <v>481278.64948305802</v>
      </c>
      <c r="E42" s="11">
        <v>441797.66970022442</v>
      </c>
      <c r="F42" s="11">
        <v>543704.08269315504</v>
      </c>
      <c r="G42" s="11">
        <v>600659.34689361474</v>
      </c>
      <c r="H42" s="11">
        <v>432166.13470378087</v>
      </c>
      <c r="I42" s="11">
        <v>558401.86748983338</v>
      </c>
      <c r="J42" s="19">
        <v>436118.15569862322</v>
      </c>
      <c r="K42" s="11">
        <v>726461.76136440306</v>
      </c>
      <c r="L42" s="11">
        <v>1603042.9770481992</v>
      </c>
      <c r="M42" s="11">
        <v>1065406.2188641161</v>
      </c>
      <c r="N42" s="11">
        <v>2556863.0485498277</v>
      </c>
      <c r="O42" s="11">
        <v>1785311.0155258472</v>
      </c>
      <c r="P42" s="11">
        <v>907340.11693208211</v>
      </c>
      <c r="Q42" s="19">
        <v>2058503.8746616463</v>
      </c>
      <c r="R42" s="11">
        <v>3740878.1226502648</v>
      </c>
      <c r="S42" s="11">
        <v>10227968.640927561</v>
      </c>
      <c r="T42" s="19">
        <v>4937065.2540801372</v>
      </c>
      <c r="U42" s="11">
        <v>12829743.966734294</v>
      </c>
      <c r="V42" s="11">
        <v>2234718.916911867</v>
      </c>
      <c r="W42" s="11">
        <v>5701063.9014425306</v>
      </c>
      <c r="X42" s="19">
        <v>8827449.802583782</v>
      </c>
      <c r="Y42" s="11">
        <v>8879121.848602742</v>
      </c>
      <c r="Z42" s="11">
        <v>6446469.9274212318</v>
      </c>
      <c r="AA42" s="11">
        <v>8342162.2581646228</v>
      </c>
      <c r="AB42" s="19">
        <v>6444774.6298116511</v>
      </c>
      <c r="AC42" s="11">
        <v>6925811.7595532918</v>
      </c>
      <c r="AD42" s="11">
        <v>5909842.5807246761</v>
      </c>
      <c r="AE42" s="11">
        <v>8594437.9198262636</v>
      </c>
      <c r="AF42" s="19">
        <v>19154808.12466795</v>
      </c>
      <c r="AG42" s="11">
        <v>12868144.202469528</v>
      </c>
      <c r="AH42" s="11">
        <v>3478314.1259410554</v>
      </c>
      <c r="AI42" s="11">
        <v>7447409.7806599746</v>
      </c>
      <c r="AJ42" s="19">
        <v>4327305.9111799998</v>
      </c>
      <c r="AK42" s="19">
        <v>2197946.6807200001</v>
      </c>
      <c r="AL42" s="40">
        <f>AK42/0.75</f>
        <v>2930595.5742933336</v>
      </c>
      <c r="AM42" s="16">
        <f t="shared" si="1"/>
        <v>7.9912692279783535</v>
      </c>
      <c r="AN42" s="16">
        <f t="shared" si="2"/>
        <v>4.0397963304212396</v>
      </c>
      <c r="AO42" s="16">
        <f t="shared" si="3"/>
        <v>1.1021606830306663</v>
      </c>
      <c r="AP42" s="16">
        <f t="shared" si="4"/>
        <v>-0.1235064378369749</v>
      </c>
      <c r="AQ42" s="16">
        <f t="shared" si="5"/>
        <v>-0.5097898024961407</v>
      </c>
      <c r="AR42" s="16">
        <f t="shared" si="6"/>
        <v>-0.32855589842301969</v>
      </c>
      <c r="AS42" s="16">
        <f t="shared" si="7"/>
        <v>-0.77408774428770144</v>
      </c>
      <c r="AT42" s="16"/>
      <c r="AU42" s="15">
        <f>AK42/E42-1</f>
        <v>3.9750074105447091</v>
      </c>
      <c r="AV42" s="15">
        <f>AK42/K42</f>
        <v>3.0255504110662752</v>
      </c>
      <c r="AW42" s="15">
        <f>AK42/Q42</f>
        <v>1.0677398802959619</v>
      </c>
      <c r="AX42" s="15">
        <f>AK42/U42-1</f>
        <v>-0.82868351181294309</v>
      </c>
      <c r="AY42" s="15">
        <f>AK42/Y42-1</f>
        <v>-0.7524590023431339</v>
      </c>
      <c r="AZ42" s="15">
        <f>AK42/AC42-1</f>
        <v>-0.68264417846930259</v>
      </c>
      <c r="BA42" s="15">
        <f>AK42/AG42-1</f>
        <v>-0.82919474275877392</v>
      </c>
      <c r="BC42" s="35">
        <f>AL42/E42-1</f>
        <v>5.6333432140596118</v>
      </c>
      <c r="BD42" s="35">
        <f>AL42/K42-1</f>
        <v>3.0340672147550336</v>
      </c>
      <c r="BE42" s="35">
        <f>AL42/Q42-1</f>
        <v>0.42365317372794942</v>
      </c>
      <c r="BF42" s="35">
        <f>AL42/U42-1</f>
        <v>-0.77157801575059082</v>
      </c>
      <c r="BG42" s="35">
        <f>AL42/Y42-1</f>
        <v>-0.66994533645751186</v>
      </c>
      <c r="BH42" s="35">
        <f>AL42/AC42-1</f>
        <v>-0.57685890462573675</v>
      </c>
      <c r="BI42" s="35">
        <f>AL42/AG42-1</f>
        <v>-0.77225965701169852</v>
      </c>
    </row>
    <row r="43" spans="1:61" s="32" customFormat="1" ht="14.25" hidden="1" customHeight="1" x14ac:dyDescent="0.2">
      <c r="A43" s="10" t="s">
        <v>35</v>
      </c>
      <c r="B43" s="11">
        <v>23.785204994984422</v>
      </c>
      <c r="C43" s="11">
        <v>-8211.6547123977689</v>
      </c>
      <c r="D43" s="19">
        <v>-2524.809786831157</v>
      </c>
      <c r="E43" s="11">
        <v>5372.4037280122393</v>
      </c>
      <c r="F43" s="11">
        <v>-2056.7182875633366</v>
      </c>
      <c r="G43" s="11">
        <v>11746.899012676282</v>
      </c>
      <c r="H43" s="11">
        <v>133.25318021257831</v>
      </c>
      <c r="I43" s="11">
        <v>-941.62814729872048</v>
      </c>
      <c r="J43" s="19">
        <v>-11718.413154883285</v>
      </c>
      <c r="K43" s="11">
        <v>-12817.105162976688</v>
      </c>
      <c r="L43" s="11">
        <v>266.17205468404052</v>
      </c>
      <c r="M43" s="11">
        <v>-9028.1812095833193</v>
      </c>
      <c r="N43" s="11">
        <v>-2997.1938659595871</v>
      </c>
      <c r="O43" s="11">
        <v>5857.7240464407359</v>
      </c>
      <c r="P43" s="11">
        <v>-9627.7889143018238</v>
      </c>
      <c r="Q43" s="19">
        <v>-19388.452287051343</v>
      </c>
      <c r="R43" s="11">
        <v>-27921.641956648196</v>
      </c>
      <c r="S43" s="11">
        <v>-22646.70465179133</v>
      </c>
      <c r="T43" s="19">
        <v>31412.991940852138</v>
      </c>
      <c r="U43" s="11">
        <v>10748.351928864931</v>
      </c>
      <c r="V43" s="11">
        <v>-11164.57443339873</v>
      </c>
      <c r="W43" s="11">
        <v>-60797.972306237862</v>
      </c>
      <c r="X43" s="19">
        <v>-27156.868003020954</v>
      </c>
      <c r="Y43" s="11">
        <v>-26043.140054764088</v>
      </c>
      <c r="Z43" s="11">
        <v>-10068.519430605447</v>
      </c>
      <c r="AA43" s="11">
        <v>-31406.220970011233</v>
      </c>
      <c r="AB43" s="19">
        <v>-24372.666362597283</v>
      </c>
      <c r="AC43" s="11">
        <v>23091.673904667088</v>
      </c>
      <c r="AD43" s="11">
        <v>10128.054092831129</v>
      </c>
      <c r="AE43" s="11">
        <v>-3766.0473618223459</v>
      </c>
      <c r="AF43" s="19">
        <v>26553.487569886198</v>
      </c>
      <c r="AG43" s="11">
        <v>179703.21218770239</v>
      </c>
      <c r="AH43" s="11">
        <v>18120.057125665895</v>
      </c>
      <c r="AI43" s="11">
        <v>20261.755742850215</v>
      </c>
      <c r="AJ43" s="19">
        <v>27269.493529999636</v>
      </c>
      <c r="AK43" s="19">
        <v>-108944.11521000038</v>
      </c>
      <c r="AL43" s="40">
        <f>AK43/0.75</f>
        <v>-145258.82028000051</v>
      </c>
      <c r="AM43" s="16">
        <f t="shared" si="1"/>
        <v>-11.800613049042829</v>
      </c>
      <c r="AN43" s="16">
        <f t="shared" si="2"/>
        <v>8.2968317271354532</v>
      </c>
      <c r="AO43" s="16">
        <f t="shared" si="3"/>
        <v>-2.4064811943866031</v>
      </c>
      <c r="AP43" s="16">
        <f t="shared" si="4"/>
        <v>-0.131903972046163</v>
      </c>
      <c r="AQ43" s="16">
        <f t="shared" si="5"/>
        <v>-2.0041472207681004</v>
      </c>
      <c r="AR43" s="16">
        <f t="shared" si="6"/>
        <v>-2.1188555705931247</v>
      </c>
      <c r="AS43" s="16">
        <f t="shared" si="7"/>
        <v>2.6964667380470431E-2</v>
      </c>
      <c r="AT43" s="16"/>
      <c r="AU43" s="15">
        <f>AK43/E43-1</f>
        <v>-21.278467651631445</v>
      </c>
      <c r="AV43" s="15">
        <f>AK43/K43</f>
        <v>8.499900236809701</v>
      </c>
      <c r="AW43" s="15">
        <f>AK43/Q43</f>
        <v>5.6190207241430592</v>
      </c>
      <c r="AX43" s="15">
        <f>AK43/U43-1</f>
        <v>-11.135890221218808</v>
      </c>
      <c r="AY43" s="15">
        <f>AK43/Y43-1</f>
        <v>3.1832173455624133</v>
      </c>
      <c r="AZ43" s="15">
        <f>AK43/AC43-1</f>
        <v>-5.717895968034675</v>
      </c>
      <c r="BA43" s="15">
        <f>AK43/AG43-1</f>
        <v>-1.6062446735576814</v>
      </c>
      <c r="BC43" s="35">
        <f>AL43/E43-1</f>
        <v>-28.037956868841928</v>
      </c>
      <c r="BD43" s="35">
        <f>AL43/K43-1</f>
        <v>10.333200315746266</v>
      </c>
      <c r="BE43" s="35">
        <f>AL43/Q43-1</f>
        <v>6.4920276321907453</v>
      </c>
      <c r="BF43" s="35">
        <f>AL43/U43-1</f>
        <v>-14.514520294958412</v>
      </c>
      <c r="BG43" s="35">
        <f>AL43/Y43-1</f>
        <v>4.5776231274165502</v>
      </c>
      <c r="BH43" s="35">
        <f>AL43/AC43-1</f>
        <v>-7.2905279573795667</v>
      </c>
      <c r="BI43" s="35">
        <f>AL43/AG43-1</f>
        <v>-1.8083262314102417</v>
      </c>
    </row>
    <row r="44" spans="1:61" s="32" customFormat="1" ht="14.25" hidden="1" customHeight="1" x14ac:dyDescent="0.2">
      <c r="A44" s="10" t="s">
        <v>36</v>
      </c>
      <c r="B44" s="11">
        <v>683568.95265210606</v>
      </c>
      <c r="C44" s="11">
        <v>594285.55578522931</v>
      </c>
      <c r="D44" s="19">
        <v>1456618.1680466926</v>
      </c>
      <c r="E44" s="11">
        <v>254143.95942791083</v>
      </c>
      <c r="F44" s="11">
        <v>935774.50579130091</v>
      </c>
      <c r="G44" s="11">
        <v>15814.927582594359</v>
      </c>
      <c r="H44" s="11">
        <v>40886.710582443819</v>
      </c>
      <c r="I44" s="11">
        <v>932831.42985308636</v>
      </c>
      <c r="J44" s="19">
        <v>-838049.60020797246</v>
      </c>
      <c r="K44" s="11">
        <v>-1379705.4639938374</v>
      </c>
      <c r="L44" s="11">
        <v>133320.25875014224</v>
      </c>
      <c r="M44" s="11">
        <v>-787968.66599639249</v>
      </c>
      <c r="N44" s="11">
        <v>-779049.28573589504</v>
      </c>
      <c r="O44" s="11">
        <v>-236177.58026275446</v>
      </c>
      <c r="P44" s="11">
        <v>329376.57617072953</v>
      </c>
      <c r="Q44" s="19">
        <v>237385.7924080604</v>
      </c>
      <c r="R44" s="11">
        <v>754983.96089399105</v>
      </c>
      <c r="S44" s="11">
        <v>1201850.9759410385</v>
      </c>
      <c r="T44" s="19">
        <v>1166889.0953422915</v>
      </c>
      <c r="U44" s="11">
        <v>-87235.338399430868</v>
      </c>
      <c r="V44" s="11">
        <v>-277759.66351878177</v>
      </c>
      <c r="W44" s="11">
        <v>-353485.4322245791</v>
      </c>
      <c r="X44" s="19">
        <v>614509.31593447691</v>
      </c>
      <c r="Y44" s="11">
        <v>-1016645.4367610324</v>
      </c>
      <c r="Z44" s="11">
        <v>-1984404.1194236837</v>
      </c>
      <c r="AA44" s="11">
        <v>287333.50887829094</v>
      </c>
      <c r="AB44" s="19">
        <v>-531284.57444438862</v>
      </c>
      <c r="AC44" s="11">
        <v>-375759.61617539026</v>
      </c>
      <c r="AD44" s="11">
        <v>-491413.50050468254</v>
      </c>
      <c r="AE44" s="11">
        <v>339759.26431920048</v>
      </c>
      <c r="AF44" s="19">
        <v>-1272388.7867510004</v>
      </c>
      <c r="AG44" s="11">
        <v>648292.18572047469</v>
      </c>
      <c r="AH44" s="11">
        <v>834701.3862198866</v>
      </c>
      <c r="AI44" s="11">
        <v>70616.222045653165</v>
      </c>
      <c r="AJ44" s="19">
        <v>646274.00625000102</v>
      </c>
      <c r="AK44" s="19">
        <v>1118681.8477640005</v>
      </c>
      <c r="AL44" s="40">
        <f>AK44/0.75</f>
        <v>1491575.7970186675</v>
      </c>
      <c r="AM44" s="16">
        <f t="shared" si="1"/>
        <v>-0.55631886212386972</v>
      </c>
      <c r="AN44" s="16">
        <f t="shared" si="2"/>
        <v>-2.3348635301375786</v>
      </c>
      <c r="AO44" s="16">
        <f t="shared" si="3"/>
        <v>1.7224628723317683</v>
      </c>
      <c r="AP44" s="16">
        <f t="shared" si="4"/>
        <v>-0.44615644380460584</v>
      </c>
      <c r="AQ44" s="16">
        <f t="shared" si="5"/>
        <v>5.1691145263143667E-2</v>
      </c>
      <c r="AR44" s="16">
        <f t="shared" si="6"/>
        <v>-2.2164366091860792</v>
      </c>
      <c r="AS44" s="16">
        <f t="shared" si="7"/>
        <v>-1.5079218026592631</v>
      </c>
      <c r="AT44" s="16"/>
      <c r="AU44" s="15">
        <f>AK44/E44-1</f>
        <v>3.4017644577593042</v>
      </c>
      <c r="AV44" s="15">
        <f>AK44/K44</f>
        <v>-0.8108120732708769</v>
      </c>
      <c r="AW44" s="15">
        <f>AK44/Q44</f>
        <v>4.7125054807029629</v>
      </c>
      <c r="AX44" s="15">
        <f>AK44/U44-1</f>
        <v>-13.823723370474125</v>
      </c>
      <c r="AY44" s="15">
        <f>AK44/Y44-1</f>
        <v>-2.1003657787793251</v>
      </c>
      <c r="AZ44" s="15">
        <f>AK44/AC44-1</f>
        <v>-3.9771210093046361</v>
      </c>
      <c r="BA44" s="15">
        <f>AK44/AG44-1</f>
        <v>0.72558280418074417</v>
      </c>
      <c r="BC44" s="35">
        <f>AL44/E44-1</f>
        <v>4.8690192770124057</v>
      </c>
      <c r="BD44" s="35">
        <f>AL44/K44-1</f>
        <v>-2.0810827643611693</v>
      </c>
      <c r="BE44" s="35">
        <f>AL44/Q44-1</f>
        <v>5.2833406409372845</v>
      </c>
      <c r="BF44" s="35">
        <f>AL44/U44-1</f>
        <v>-18.098297827298836</v>
      </c>
      <c r="BG44" s="35">
        <f>AL44/Y44-1</f>
        <v>-2.4671543717057669</v>
      </c>
      <c r="BH44" s="35">
        <f>AL44/AC44-1</f>
        <v>-4.9694946790728487</v>
      </c>
      <c r="BI44" s="35">
        <f>AL44/AG44-1</f>
        <v>1.3007770722409924</v>
      </c>
    </row>
    <row r="45" spans="1:61" s="32" customFormat="1" ht="14.25" hidden="1" customHeight="1" x14ac:dyDescent="0.2">
      <c r="A45" s="10" t="s">
        <v>37</v>
      </c>
      <c r="B45" s="11">
        <v>1280530.0276162252</v>
      </c>
      <c r="C45" s="11">
        <v>618373.72721862444</v>
      </c>
      <c r="D45" s="19">
        <v>190182.03729642823</v>
      </c>
      <c r="E45" s="11">
        <v>-91563.467448230949</v>
      </c>
      <c r="F45" s="11">
        <v>151247.89868542692</v>
      </c>
      <c r="G45" s="11">
        <v>861137.57991179428</v>
      </c>
      <c r="H45" s="11">
        <v>169920.97923716129</v>
      </c>
      <c r="I45" s="11">
        <v>70597.546834865803</v>
      </c>
      <c r="J45" s="19">
        <v>-300957.82776794751</v>
      </c>
      <c r="K45" s="11">
        <v>-745776.61872331344</v>
      </c>
      <c r="L45" s="11">
        <v>-259965.40631799903</v>
      </c>
      <c r="M45" s="11">
        <v>-627415.0219884176</v>
      </c>
      <c r="N45" s="11">
        <v>-648593.39087649807</v>
      </c>
      <c r="O45" s="11">
        <v>-249268.55144360405</v>
      </c>
      <c r="P45" s="11">
        <v>1677247.2771127687</v>
      </c>
      <c r="Q45" s="19">
        <v>2769781.5748528386</v>
      </c>
      <c r="R45" s="11">
        <v>3612493.7580857356</v>
      </c>
      <c r="S45" s="11">
        <v>4613.7655413761795</v>
      </c>
      <c r="T45" s="19">
        <v>-239223.55082502111</v>
      </c>
      <c r="U45" s="11">
        <v>15013.871715429845</v>
      </c>
      <c r="V45" s="11">
        <v>-371769.13497185532</v>
      </c>
      <c r="W45" s="11">
        <v>-1534.3081254288043</v>
      </c>
      <c r="X45" s="19">
        <v>-1652.675390690699</v>
      </c>
      <c r="Y45" s="11">
        <v>0</v>
      </c>
      <c r="Z45" s="11">
        <v>0</v>
      </c>
      <c r="AA45" s="11">
        <v>0</v>
      </c>
      <c r="AB45" s="19">
        <v>0</v>
      </c>
      <c r="AC45" s="11">
        <v>0</v>
      </c>
      <c r="AD45" s="11">
        <v>0</v>
      </c>
      <c r="AE45" s="11">
        <v>0</v>
      </c>
      <c r="AF45" s="19">
        <v>0</v>
      </c>
      <c r="AG45" s="11">
        <v>0</v>
      </c>
      <c r="AH45" s="11">
        <v>0</v>
      </c>
      <c r="AI45" s="11">
        <v>0</v>
      </c>
      <c r="AJ45" s="19">
        <v>0</v>
      </c>
      <c r="AK45" s="19">
        <v>0</v>
      </c>
      <c r="AL45" s="40">
        <f>AK45/0.75</f>
        <v>0</v>
      </c>
      <c r="AM45" s="16"/>
      <c r="AN45" s="16"/>
      <c r="AO45" s="16"/>
      <c r="AP45" s="16"/>
      <c r="AQ45" s="16"/>
      <c r="AR45" s="16"/>
      <c r="AS45" s="16"/>
      <c r="AT45" s="16"/>
      <c r="AU45" s="15">
        <f>AK45/E45-1</f>
        <v>-1</v>
      </c>
      <c r="AV45" s="15">
        <f>AK45/K45</f>
        <v>0</v>
      </c>
      <c r="AW45" s="15">
        <f>AK45/Q45</f>
        <v>0</v>
      </c>
      <c r="AX45" s="15">
        <f>AK45/U45-1</f>
        <v>-1</v>
      </c>
      <c r="AY45" s="15" t="e">
        <f>AK45/Y45-1</f>
        <v>#DIV/0!</v>
      </c>
      <c r="AZ45" s="15" t="e">
        <f>AK45/AC45-1</f>
        <v>#DIV/0!</v>
      </c>
      <c r="BA45" s="15" t="e">
        <f>AK45/AG45-1</f>
        <v>#DIV/0!</v>
      </c>
      <c r="BC45" s="35">
        <f>AL45/E45-1</f>
        <v>-1</v>
      </c>
      <c r="BD45" s="35">
        <f>AL45/K45-1</f>
        <v>-1</v>
      </c>
      <c r="BE45" s="35">
        <f>AL45/Q45-1</f>
        <v>-1</v>
      </c>
      <c r="BF45" s="35">
        <f>AL45/U45-1</f>
        <v>-1</v>
      </c>
      <c r="BG45" s="35" t="e">
        <f>AL45/Y45-1</f>
        <v>#DIV/0!</v>
      </c>
      <c r="BH45" s="35" t="e">
        <f>AL45/AC45-1</f>
        <v>#DIV/0!</v>
      </c>
      <c r="BI45" s="35" t="e">
        <f>AL45/AG45-1</f>
        <v>#DIV/0!</v>
      </c>
    </row>
    <row r="46" spans="1:61" s="32" customFormat="1" ht="14.25" hidden="1" customHeight="1" x14ac:dyDescent="0.2">
      <c r="A46" s="10" t="s">
        <v>38</v>
      </c>
      <c r="B46" s="11">
        <v>0</v>
      </c>
      <c r="C46" s="11">
        <v>-129721.68689840732</v>
      </c>
      <c r="D46" s="19">
        <v>-15753.62890443226</v>
      </c>
      <c r="E46" s="11">
        <v>-142237.39004198887</v>
      </c>
      <c r="F46" s="11">
        <v>-74233.728961758214</v>
      </c>
      <c r="G46" s="11">
        <v>-19718.120132477528</v>
      </c>
      <c r="H46" s="11">
        <v>-66322.425238412616</v>
      </c>
      <c r="I46" s="11">
        <v>-64535.645051820997</v>
      </c>
      <c r="J46" s="19">
        <v>-432724.41184898163</v>
      </c>
      <c r="K46" s="11">
        <v>-821038.4793284185</v>
      </c>
      <c r="L46" s="11">
        <v>-615873.73961983633</v>
      </c>
      <c r="M46" s="11">
        <v>-658272.93090236757</v>
      </c>
      <c r="N46" s="11">
        <v>-694262.52831993764</v>
      </c>
      <c r="O46" s="11">
        <v>-264781.98639929894</v>
      </c>
      <c r="P46" s="11">
        <v>-8078.7417462304729</v>
      </c>
      <c r="Q46" s="19">
        <v>-336.41285540897343</v>
      </c>
      <c r="R46" s="11">
        <v>-18255.428567422838</v>
      </c>
      <c r="S46" s="11">
        <v>-61657.581570045586</v>
      </c>
      <c r="T46" s="19">
        <v>-407635.87098663114</v>
      </c>
      <c r="U46" s="11">
        <v>-114438.98718301026</v>
      </c>
      <c r="V46" s="11">
        <v>-374731.13614347286</v>
      </c>
      <c r="W46" s="11">
        <v>-1534.3081254288043</v>
      </c>
      <c r="X46" s="19">
        <v>-1652.675390690699</v>
      </c>
      <c r="Y46" s="11">
        <v>0</v>
      </c>
      <c r="Z46" s="11">
        <v>0</v>
      </c>
      <c r="AA46" s="11">
        <v>0</v>
      </c>
      <c r="AB46" s="19">
        <v>0</v>
      </c>
      <c r="AC46" s="11">
        <v>0</v>
      </c>
      <c r="AD46" s="11">
        <v>0</v>
      </c>
      <c r="AE46" s="11">
        <v>0</v>
      </c>
      <c r="AF46" s="19">
        <v>0</v>
      </c>
      <c r="AG46" s="11">
        <v>0</v>
      </c>
      <c r="AH46" s="11">
        <v>0</v>
      </c>
      <c r="AI46" s="11">
        <v>0</v>
      </c>
      <c r="AJ46" s="19">
        <v>0</v>
      </c>
      <c r="AK46" s="19">
        <v>0</v>
      </c>
      <c r="AL46" s="40">
        <f>AK46/0.75</f>
        <v>0</v>
      </c>
      <c r="AM46" s="16"/>
      <c r="AN46" s="16"/>
      <c r="AO46" s="16"/>
      <c r="AP46" s="16"/>
      <c r="AQ46" s="16"/>
      <c r="AR46" s="16"/>
      <c r="AS46" s="16"/>
      <c r="AT46" s="16"/>
      <c r="AU46" s="15">
        <f>AK46/E46-1</f>
        <v>-1</v>
      </c>
      <c r="AV46" s="15">
        <f>AK46/K46</f>
        <v>0</v>
      </c>
      <c r="AW46" s="15">
        <f>AK46/Q46</f>
        <v>0</v>
      </c>
      <c r="AX46" s="15">
        <f>AK46/U46-1</f>
        <v>-1</v>
      </c>
      <c r="AY46" s="15" t="e">
        <f>AK46/Y46-1</f>
        <v>#DIV/0!</v>
      </c>
      <c r="AZ46" s="15" t="e">
        <f>AK46/AC46-1</f>
        <v>#DIV/0!</v>
      </c>
      <c r="BA46" s="15" t="e">
        <f>AK46/AG46-1</f>
        <v>#DIV/0!</v>
      </c>
      <c r="BC46" s="35">
        <f>AL46/E46-1</f>
        <v>-1</v>
      </c>
      <c r="BD46" s="35">
        <f>AL46/K46-1</f>
        <v>-1</v>
      </c>
      <c r="BE46" s="35">
        <f>AL46/Q46-1</f>
        <v>-1</v>
      </c>
      <c r="BF46" s="35">
        <f>AL46/U46-1</f>
        <v>-1</v>
      </c>
      <c r="BG46" s="35" t="e">
        <f>AL46/Y46-1</f>
        <v>#DIV/0!</v>
      </c>
      <c r="BH46" s="35" t="e">
        <f>AL46/AC46-1</f>
        <v>#DIV/0!</v>
      </c>
      <c r="BI46" s="35" t="e">
        <f>AL46/AG46-1</f>
        <v>#DIV/0!</v>
      </c>
    </row>
    <row r="47" spans="1:61" s="32" customFormat="1" ht="14.25" hidden="1" customHeight="1" x14ac:dyDescent="0.2">
      <c r="A47" s="10" t="s">
        <v>39</v>
      </c>
      <c r="B47" s="11">
        <v>1280530.0276162252</v>
      </c>
      <c r="C47" s="11">
        <v>748095.41411703173</v>
      </c>
      <c r="D47" s="19">
        <v>205935.66620086049</v>
      </c>
      <c r="E47" s="11">
        <v>50673.922593757903</v>
      </c>
      <c r="F47" s="11">
        <v>225481.62764718512</v>
      </c>
      <c r="G47" s="11">
        <v>880855.70004427177</v>
      </c>
      <c r="H47" s="11">
        <v>236243.40447557389</v>
      </c>
      <c r="I47" s="11">
        <v>135133.19188668681</v>
      </c>
      <c r="J47" s="19">
        <v>131766.58408103415</v>
      </c>
      <c r="K47" s="11">
        <v>75261.86060510503</v>
      </c>
      <c r="L47" s="11">
        <v>355908.33330183727</v>
      </c>
      <c r="M47" s="11">
        <v>30857.908913949868</v>
      </c>
      <c r="N47" s="11">
        <v>45669.137443439584</v>
      </c>
      <c r="O47" s="11">
        <v>15513.434955694864</v>
      </c>
      <c r="P47" s="11">
        <v>1685326.0188589992</v>
      </c>
      <c r="Q47" s="19">
        <v>2770117.9877082477</v>
      </c>
      <c r="R47" s="11">
        <v>3630749.1866531582</v>
      </c>
      <c r="S47" s="11">
        <v>66271.347111421768</v>
      </c>
      <c r="T47" s="19">
        <v>168412.32016161003</v>
      </c>
      <c r="U47" s="11">
        <v>129452.85889844011</v>
      </c>
      <c r="V47" s="11">
        <v>2962.0011716175709</v>
      </c>
      <c r="W47" s="11">
        <v>0</v>
      </c>
      <c r="X47" s="19">
        <v>0</v>
      </c>
      <c r="Y47" s="11">
        <v>0</v>
      </c>
      <c r="Z47" s="11">
        <v>0</v>
      </c>
      <c r="AA47" s="11">
        <v>0</v>
      </c>
      <c r="AB47" s="19">
        <v>0</v>
      </c>
      <c r="AC47" s="11">
        <v>0</v>
      </c>
      <c r="AD47" s="11">
        <v>0</v>
      </c>
      <c r="AE47" s="11">
        <v>0</v>
      </c>
      <c r="AF47" s="19">
        <v>0</v>
      </c>
      <c r="AG47" s="11">
        <v>0</v>
      </c>
      <c r="AH47" s="11">
        <v>0</v>
      </c>
      <c r="AI47" s="11">
        <v>0</v>
      </c>
      <c r="AJ47" s="19">
        <v>0</v>
      </c>
      <c r="AK47" s="19">
        <v>0</v>
      </c>
      <c r="AL47" s="40">
        <f>AK47/0.75</f>
        <v>0</v>
      </c>
      <c r="AM47" s="16"/>
      <c r="AN47" s="16"/>
      <c r="AO47" s="16"/>
      <c r="AP47" s="16"/>
      <c r="AQ47" s="16"/>
      <c r="AR47" s="16"/>
      <c r="AS47" s="16"/>
      <c r="AT47" s="16"/>
      <c r="AU47" s="15">
        <f>AK47/E47-1</f>
        <v>-1</v>
      </c>
      <c r="AV47" s="15">
        <f>AK47/K47</f>
        <v>0</v>
      </c>
      <c r="AW47" s="15">
        <f>AK47/Q47</f>
        <v>0</v>
      </c>
      <c r="AX47" s="15">
        <f>AK47/U47-1</f>
        <v>-1</v>
      </c>
      <c r="AY47" s="15" t="e">
        <f>AK47/Y47-1</f>
        <v>#DIV/0!</v>
      </c>
      <c r="AZ47" s="15" t="e">
        <f>AK47/AC47-1</f>
        <v>#DIV/0!</v>
      </c>
      <c r="BA47" s="15" t="e">
        <f>AK47/AG47-1</f>
        <v>#DIV/0!</v>
      </c>
      <c r="BC47" s="35">
        <f>AL47/E47-1</f>
        <v>-1</v>
      </c>
      <c r="BD47" s="35">
        <f>AL47/K47-1</f>
        <v>-1</v>
      </c>
      <c r="BE47" s="35">
        <f>AL47/Q47-1</f>
        <v>-1</v>
      </c>
      <c r="BF47" s="35">
        <f>AL47/U47-1</f>
        <v>-1</v>
      </c>
      <c r="BG47" s="35" t="e">
        <f>AL47/Y47-1</f>
        <v>#DIV/0!</v>
      </c>
      <c r="BH47" s="35" t="e">
        <f>AL47/AC47-1</f>
        <v>#DIV/0!</v>
      </c>
      <c r="BI47" s="35" t="e">
        <f>AL47/AG47-1</f>
        <v>#DIV/0!</v>
      </c>
    </row>
    <row r="48" spans="1:61" s="32" customFormat="1" ht="14.25" hidden="1" customHeight="1" x14ac:dyDescent="0.2">
      <c r="A48" s="10" t="s">
        <v>40</v>
      </c>
      <c r="B48" s="11">
        <v>-294074.32825673866</v>
      </c>
      <c r="C48" s="11">
        <v>-239046.05311405729</v>
      </c>
      <c r="D48" s="19">
        <v>32788.693931829075</v>
      </c>
      <c r="E48" s="11">
        <v>90040.285944339208</v>
      </c>
      <c r="F48" s="11">
        <v>-186639.61075652498</v>
      </c>
      <c r="G48" s="11">
        <v>-44291.127572020894</v>
      </c>
      <c r="H48" s="11">
        <v>152890.64344434068</v>
      </c>
      <c r="I48" s="11">
        <v>15491.83004077547</v>
      </c>
      <c r="J48" s="19">
        <v>114719.96711630808</v>
      </c>
      <c r="K48" s="11">
        <v>87136.716319715459</v>
      </c>
      <c r="L48" s="11">
        <v>-688608.88318117789</v>
      </c>
      <c r="M48" s="11">
        <v>592909.44096761208</v>
      </c>
      <c r="N48" s="11">
        <v>144639.45147181003</v>
      </c>
      <c r="O48" s="11">
        <v>-111711.80833638371</v>
      </c>
      <c r="P48" s="11">
        <v>-1503317.3648462191</v>
      </c>
      <c r="Q48" s="19">
        <v>-1868380.3623467938</v>
      </c>
      <c r="R48" s="11">
        <v>-1833061.2515194593</v>
      </c>
      <c r="S48" s="11">
        <v>-2785597.9306866298</v>
      </c>
      <c r="T48" s="19">
        <v>639507.40636982629</v>
      </c>
      <c r="U48" s="11">
        <v>-3643.084957262296</v>
      </c>
      <c r="V48" s="11">
        <v>326357.51271246688</v>
      </c>
      <c r="W48" s="11">
        <v>-8.5291462862238259</v>
      </c>
      <c r="X48" s="19">
        <v>3.311974730843084</v>
      </c>
      <c r="Y48" s="11">
        <v>0</v>
      </c>
      <c r="Z48" s="11">
        <v>0</v>
      </c>
      <c r="AA48" s="11">
        <v>0</v>
      </c>
      <c r="AB48" s="19">
        <v>0</v>
      </c>
      <c r="AC48" s="11">
        <v>0</v>
      </c>
      <c r="AD48" s="11">
        <v>0</v>
      </c>
      <c r="AE48" s="11">
        <v>0</v>
      </c>
      <c r="AF48" s="19">
        <v>0</v>
      </c>
      <c r="AG48" s="11">
        <v>0</v>
      </c>
      <c r="AH48" s="11">
        <v>0</v>
      </c>
      <c r="AI48" s="11">
        <v>0</v>
      </c>
      <c r="AJ48" s="19">
        <v>0</v>
      </c>
      <c r="AK48" s="19">
        <v>0</v>
      </c>
      <c r="AL48" s="40">
        <f>AK48/0.75</f>
        <v>0</v>
      </c>
      <c r="AM48" s="16"/>
      <c r="AN48" s="16"/>
      <c r="AO48" s="16"/>
      <c r="AP48" s="16"/>
      <c r="AQ48" s="16"/>
      <c r="AR48" s="16"/>
      <c r="AS48" s="16"/>
      <c r="AT48" s="16"/>
      <c r="AU48" s="15">
        <f>AK48/E48-1</f>
        <v>-1</v>
      </c>
      <c r="AV48" s="15">
        <f>AK48/K48</f>
        <v>0</v>
      </c>
      <c r="AW48" s="15">
        <f>AK48/Q48</f>
        <v>0</v>
      </c>
      <c r="AX48" s="15">
        <f>AK48/U48-1</f>
        <v>-1</v>
      </c>
      <c r="AY48" s="15" t="e">
        <f>AK48/Y48-1</f>
        <v>#DIV/0!</v>
      </c>
      <c r="AZ48" s="15" t="e">
        <f>AK48/AC48-1</f>
        <v>#DIV/0!</v>
      </c>
      <c r="BA48" s="15" t="e">
        <f>AK48/AG48-1</f>
        <v>#DIV/0!</v>
      </c>
      <c r="BC48" s="35">
        <f>AL48/E48-1</f>
        <v>-1</v>
      </c>
      <c r="BD48" s="35">
        <f>AL48/K48-1</f>
        <v>-1</v>
      </c>
      <c r="BE48" s="35">
        <f>AL48/Q48-1</f>
        <v>-1</v>
      </c>
      <c r="BF48" s="35">
        <f>AL48/U48-1</f>
        <v>-1</v>
      </c>
      <c r="BG48" s="35" t="e">
        <f>AL48/Y48-1</f>
        <v>#DIV/0!</v>
      </c>
      <c r="BH48" s="35" t="e">
        <f>AL48/AC48-1</f>
        <v>#DIV/0!</v>
      </c>
      <c r="BI48" s="35" t="e">
        <f>AL48/AG48-1</f>
        <v>#DIV/0!</v>
      </c>
    </row>
    <row r="49" spans="1:61" s="32" customFormat="1" ht="14.25" hidden="1" customHeight="1" x14ac:dyDescent="0.2">
      <c r="A49" s="10" t="s">
        <v>41</v>
      </c>
      <c r="B49" s="11">
        <v>0</v>
      </c>
      <c r="C49" s="11">
        <v>221968.54527578893</v>
      </c>
      <c r="D49" s="19">
        <v>10011.272575187126</v>
      </c>
      <c r="E49" s="11">
        <v>10129.532168738162</v>
      </c>
      <c r="F49" s="11">
        <v>-73880.283102193309</v>
      </c>
      <c r="G49" s="11">
        <v>-92068.692473459349</v>
      </c>
      <c r="H49" s="11">
        <v>0</v>
      </c>
      <c r="I49" s="11">
        <v>0</v>
      </c>
      <c r="J49" s="19">
        <v>239496.52943511182</v>
      </c>
      <c r="K49" s="11">
        <v>-101594.59185544726</v>
      </c>
      <c r="L49" s="11">
        <v>182630.3257025269</v>
      </c>
      <c r="M49" s="11">
        <v>-129676.81102814044</v>
      </c>
      <c r="N49" s="11">
        <v>-191993.19970544137</v>
      </c>
      <c r="O49" s="11">
        <v>0</v>
      </c>
      <c r="P49" s="11">
        <v>0</v>
      </c>
      <c r="Q49" s="19">
        <v>0</v>
      </c>
      <c r="R49" s="11">
        <v>0</v>
      </c>
      <c r="S49" s="11">
        <v>0</v>
      </c>
      <c r="T49" s="19">
        <v>0</v>
      </c>
      <c r="U49" s="11">
        <v>0</v>
      </c>
      <c r="V49" s="11">
        <v>0</v>
      </c>
      <c r="W49" s="11">
        <v>0</v>
      </c>
      <c r="X49" s="19">
        <v>0</v>
      </c>
      <c r="Y49" s="11">
        <v>0</v>
      </c>
      <c r="Z49" s="11">
        <v>0</v>
      </c>
      <c r="AA49" s="11">
        <v>0</v>
      </c>
      <c r="AB49" s="19">
        <v>0</v>
      </c>
      <c r="AC49" s="11">
        <v>0</v>
      </c>
      <c r="AD49" s="11">
        <v>0</v>
      </c>
      <c r="AE49" s="11">
        <v>0</v>
      </c>
      <c r="AF49" s="19">
        <v>0</v>
      </c>
      <c r="AG49" s="11">
        <v>0</v>
      </c>
      <c r="AH49" s="11">
        <v>0</v>
      </c>
      <c r="AI49" s="11">
        <v>0</v>
      </c>
      <c r="AJ49" s="19">
        <v>0</v>
      </c>
      <c r="AK49" s="19">
        <v>0</v>
      </c>
      <c r="AL49" s="40">
        <f>AK49/0.75</f>
        <v>0</v>
      </c>
      <c r="AM49" s="16"/>
      <c r="AN49" s="16"/>
      <c r="AO49" s="16"/>
      <c r="AP49" s="16"/>
      <c r="AQ49" s="16"/>
      <c r="AR49" s="16"/>
      <c r="AS49" s="16"/>
      <c r="AT49" s="16"/>
      <c r="AU49" s="15">
        <f>AK49/E49-1</f>
        <v>-1</v>
      </c>
      <c r="AV49" s="15">
        <f>AK49/K49</f>
        <v>0</v>
      </c>
      <c r="AW49" s="15" t="e">
        <f>AK49/Q49</f>
        <v>#DIV/0!</v>
      </c>
      <c r="AX49" s="15" t="e">
        <f>AK49/U49-1</f>
        <v>#DIV/0!</v>
      </c>
      <c r="AY49" s="15" t="e">
        <f>AK49/Y49-1</f>
        <v>#DIV/0!</v>
      </c>
      <c r="AZ49" s="15" t="e">
        <f>AK49/AC49-1</f>
        <v>#DIV/0!</v>
      </c>
      <c r="BA49" s="15" t="e">
        <f>AK49/AG49-1</f>
        <v>#DIV/0!</v>
      </c>
      <c r="BC49" s="35">
        <f>AL49/E49-1</f>
        <v>-1</v>
      </c>
      <c r="BD49" s="35">
        <f>AL49/K49-1</f>
        <v>-1</v>
      </c>
      <c r="BE49" s="35" t="e">
        <f>AL49/Q49-1</f>
        <v>#DIV/0!</v>
      </c>
      <c r="BF49" s="35" t="e">
        <f>AL49/U49-1</f>
        <v>#DIV/0!</v>
      </c>
      <c r="BG49" s="35" t="e">
        <f>AL49/Y49-1</f>
        <v>#DIV/0!</v>
      </c>
      <c r="BH49" s="35" t="e">
        <f>AL49/AC49-1</f>
        <v>#DIV/0!</v>
      </c>
      <c r="BI49" s="35" t="e">
        <f>AL49/AG49-1</f>
        <v>#DIV/0!</v>
      </c>
    </row>
    <row r="50" spans="1:61" s="32" customFormat="1" ht="14.25" hidden="1" customHeight="1" x14ac:dyDescent="0.2">
      <c r="A50" s="4"/>
      <c r="B50" s="7" t="s">
        <v>52</v>
      </c>
      <c r="C50" s="7" t="s">
        <v>52</v>
      </c>
      <c r="D50" s="21" t="s">
        <v>52</v>
      </c>
      <c r="E50" s="7" t="s">
        <v>52</v>
      </c>
      <c r="F50" s="7" t="s">
        <v>52</v>
      </c>
      <c r="G50" s="7" t="s">
        <v>52</v>
      </c>
      <c r="H50" s="7" t="s">
        <v>52</v>
      </c>
      <c r="I50" s="7" t="s">
        <v>52</v>
      </c>
      <c r="J50" s="21" t="s">
        <v>52</v>
      </c>
      <c r="K50" s="7" t="s">
        <v>52</v>
      </c>
      <c r="L50" s="7" t="s">
        <v>52</v>
      </c>
      <c r="M50" s="7" t="s">
        <v>52</v>
      </c>
      <c r="N50" s="7" t="s">
        <v>52</v>
      </c>
      <c r="O50" s="7" t="s">
        <v>52</v>
      </c>
      <c r="P50" s="7" t="s">
        <v>52</v>
      </c>
      <c r="Q50" s="21" t="s">
        <v>52</v>
      </c>
      <c r="R50" s="7" t="s">
        <v>52</v>
      </c>
      <c r="S50" s="7" t="s">
        <v>52</v>
      </c>
      <c r="T50" s="21" t="s">
        <v>52</v>
      </c>
      <c r="U50" s="7" t="s">
        <v>52</v>
      </c>
      <c r="V50" s="7" t="s">
        <v>52</v>
      </c>
      <c r="W50" s="7" t="s">
        <v>52</v>
      </c>
      <c r="X50" s="21" t="s">
        <v>52</v>
      </c>
      <c r="Y50" s="7" t="s">
        <v>52</v>
      </c>
      <c r="Z50" s="7" t="s">
        <v>52</v>
      </c>
      <c r="AA50" s="7" t="s">
        <v>52</v>
      </c>
      <c r="AB50" s="21" t="s">
        <v>52</v>
      </c>
      <c r="AC50" s="7" t="s">
        <v>52</v>
      </c>
      <c r="AD50" s="7" t="s">
        <v>52</v>
      </c>
      <c r="AE50" s="7" t="s">
        <v>52</v>
      </c>
      <c r="AF50" s="21" t="s">
        <v>52</v>
      </c>
      <c r="AG50" s="7" t="s">
        <v>52</v>
      </c>
      <c r="AH50" s="7" t="s">
        <v>52</v>
      </c>
      <c r="AI50" s="7" t="s">
        <v>52</v>
      </c>
      <c r="AJ50" s="21" t="s">
        <v>52</v>
      </c>
      <c r="AK50" s="21"/>
      <c r="AL50" s="42">
        <f>AK50/0.75</f>
        <v>0</v>
      </c>
      <c r="AM50" s="16"/>
      <c r="AN50" s="16"/>
      <c r="AO50" s="16"/>
      <c r="AP50" s="16"/>
      <c r="AQ50" s="16"/>
      <c r="AR50" s="16"/>
      <c r="AS50" s="16"/>
      <c r="AT50" s="16"/>
      <c r="AU50" s="15" t="e">
        <f>AK50/E50-1</f>
        <v>#VALUE!</v>
      </c>
      <c r="AV50" s="15" t="e">
        <f>AK50/K50</f>
        <v>#VALUE!</v>
      </c>
      <c r="AW50" s="15" t="e">
        <f>AK50/Q50</f>
        <v>#VALUE!</v>
      </c>
      <c r="AX50" s="15" t="e">
        <f>AK50/U50-1</f>
        <v>#VALUE!</v>
      </c>
      <c r="AY50" s="15" t="e">
        <f>AK50/Y50-1</f>
        <v>#VALUE!</v>
      </c>
      <c r="AZ50" s="15" t="e">
        <f>AK50/AC50-1</f>
        <v>#VALUE!</v>
      </c>
      <c r="BA50" s="15" t="e">
        <f>AK50/AG50-1</f>
        <v>#VALUE!</v>
      </c>
      <c r="BC50" s="35" t="e">
        <f>AL50/E50-1</f>
        <v>#VALUE!</v>
      </c>
      <c r="BD50" s="35" t="e">
        <f>AL50/K50-1</f>
        <v>#VALUE!</v>
      </c>
      <c r="BE50" s="35" t="e">
        <f>AL50/Q50-1</f>
        <v>#VALUE!</v>
      </c>
      <c r="BF50" s="35" t="e">
        <f>AL50/U50-1</f>
        <v>#VALUE!</v>
      </c>
      <c r="BG50" s="35" t="e">
        <f>AL50/Y50-1</f>
        <v>#VALUE!</v>
      </c>
      <c r="BH50" s="35" t="e">
        <f>AL50/AC50-1</f>
        <v>#VALUE!</v>
      </c>
      <c r="BI50" s="35" t="e">
        <f>AL50/AG50-1</f>
        <v>#VALUE!</v>
      </c>
    </row>
    <row r="51" spans="1:61" s="34" customFormat="1" ht="14.25" hidden="1" customHeight="1" x14ac:dyDescent="0.2">
      <c r="A51" s="8" t="s">
        <v>42</v>
      </c>
      <c r="B51" s="9">
        <v>123308.44899524799</v>
      </c>
      <c r="C51" s="9">
        <v>197743.67566644427</v>
      </c>
      <c r="D51" s="18">
        <v>77157.256669893337</v>
      </c>
      <c r="E51" s="9">
        <v>-951393.04854152969</v>
      </c>
      <c r="F51" s="9">
        <v>-467555.68701786816</v>
      </c>
      <c r="G51" s="9">
        <v>-2260175.5246741017</v>
      </c>
      <c r="H51" s="9">
        <v>-1735950.5909644859</v>
      </c>
      <c r="I51" s="9">
        <v>-1011947.0267891248</v>
      </c>
      <c r="J51" s="18">
        <v>-1287514.2313367086</v>
      </c>
      <c r="K51" s="9">
        <v>-471998.62913817138</v>
      </c>
      <c r="L51" s="9">
        <v>-691504.10921235476</v>
      </c>
      <c r="M51" s="9">
        <v>-238086.94371959005</v>
      </c>
      <c r="N51" s="9">
        <v>-464620.67101437296</v>
      </c>
      <c r="O51" s="9">
        <v>134624.55535119527</v>
      </c>
      <c r="P51" s="9">
        <v>-997814.56448933727</v>
      </c>
      <c r="Q51" s="18">
        <v>-3828695.4381921752</v>
      </c>
      <c r="R51" s="9">
        <v>-3134722.3465146017</v>
      </c>
      <c r="S51" s="9">
        <v>-2285431.7644643048</v>
      </c>
      <c r="T51" s="18">
        <v>-323906.38858855743</v>
      </c>
      <c r="U51" s="9">
        <v>551290.54254245153</v>
      </c>
      <c r="V51" s="9">
        <v>4875380.9493427826</v>
      </c>
      <c r="W51" s="9">
        <v>3740290.5193615127</v>
      </c>
      <c r="X51" s="18">
        <v>929220.87838425883</v>
      </c>
      <c r="Y51" s="9">
        <v>298404.62868672417</v>
      </c>
      <c r="Z51" s="9">
        <v>4141903.0037258994</v>
      </c>
      <c r="AA51" s="9">
        <v>4542377.9482562682</v>
      </c>
      <c r="AB51" s="18">
        <v>8099569.8937609559</v>
      </c>
      <c r="AC51" s="9">
        <v>7875604.7377481535</v>
      </c>
      <c r="AD51" s="9">
        <v>4357838.0213558776</v>
      </c>
      <c r="AE51" s="9">
        <v>5855992.4795499332</v>
      </c>
      <c r="AF51" s="18">
        <v>10760655.558237452</v>
      </c>
      <c r="AG51" s="9">
        <v>18145746.922795501</v>
      </c>
      <c r="AH51" s="9">
        <v>7019054.4151244089</v>
      </c>
      <c r="AI51" s="9">
        <v>5014373.3204932185</v>
      </c>
      <c r="AJ51" s="18">
        <v>7989632.8681529993</v>
      </c>
      <c r="AK51" s="18">
        <v>8825057.2861439995</v>
      </c>
      <c r="AL51" s="43">
        <f>AK51/0.75</f>
        <v>11766743.048192</v>
      </c>
      <c r="AM51" s="16">
        <f t="shared" si="1"/>
        <v>102.54998626163628</v>
      </c>
      <c r="AN51" s="16">
        <f t="shared" si="2"/>
        <v>-7.8543376619470431</v>
      </c>
      <c r="AO51" s="16">
        <f t="shared" si="3"/>
        <v>-3.0867768139650007</v>
      </c>
      <c r="AP51" s="16">
        <f t="shared" si="4"/>
        <v>-25.66648744709337</v>
      </c>
      <c r="AQ51" s="16">
        <f t="shared" si="5"/>
        <v>7.598206361920619</v>
      </c>
      <c r="AR51" s="16">
        <f t="shared" si="6"/>
        <v>-1.3573193027526131E-2</v>
      </c>
      <c r="AS51" s="16">
        <f t="shared" si="7"/>
        <v>-0.25751430060069069</v>
      </c>
      <c r="AT51" s="16"/>
      <c r="AU51" s="15">
        <f>AK51/E51-1</f>
        <v>-10.275932065798328</v>
      </c>
      <c r="AV51" s="15">
        <f>AK51/K51</f>
        <v>-18.697209570836655</v>
      </c>
      <c r="AW51" s="15">
        <f>AK51/Q51</f>
        <v>-2.3049776166868461</v>
      </c>
      <c r="AX51" s="15">
        <f>AK51/U51-1</f>
        <v>15.007996882087699</v>
      </c>
      <c r="AY51" s="15">
        <f>AK51/Y51-1</f>
        <v>28.574130015955145</v>
      </c>
      <c r="AZ51" s="15">
        <f>AK51/AC51-1</f>
        <v>0.1205561452119448</v>
      </c>
      <c r="BA51" s="15">
        <f>AK51/AG51-1</f>
        <v>-0.51365698399234438</v>
      </c>
      <c r="BC51" s="35">
        <f>AL51/E51-1</f>
        <v>-13.367909421064438</v>
      </c>
      <c r="BD51" s="35">
        <f>AL51/K51-1</f>
        <v>-25.929612761115543</v>
      </c>
      <c r="BE51" s="35">
        <f>AL51/Q51-1</f>
        <v>-4.0733034889157942</v>
      </c>
      <c r="BF51" s="35">
        <f>AL51/U51-1</f>
        <v>20.343995842783599</v>
      </c>
      <c r="BG51" s="35">
        <f>AL51/Y51-1</f>
        <v>38.432173354606867</v>
      </c>
      <c r="BH51" s="35">
        <f>AL51/AC51-1</f>
        <v>0.49407486028259306</v>
      </c>
      <c r="BI51" s="35">
        <f>AL51/AG51-1</f>
        <v>-0.35154264532312585</v>
      </c>
    </row>
    <row r="52" spans="1:61" s="32" customFormat="1" ht="14.25" hidden="1" customHeight="1" x14ac:dyDescent="0.2">
      <c r="A52" s="10" t="s">
        <v>43</v>
      </c>
      <c r="B52" s="11">
        <v>-96627.395292124216</v>
      </c>
      <c r="C52" s="11">
        <v>220621.09182714339</v>
      </c>
      <c r="D52" s="19">
        <v>-132586.3471056117</v>
      </c>
      <c r="E52" s="11">
        <v>-1137925.00691812</v>
      </c>
      <c r="F52" s="11">
        <v>-518832.26586312562</v>
      </c>
      <c r="G52" s="11">
        <v>-2144407.7666786425</v>
      </c>
      <c r="H52" s="11">
        <v>-974150.85011397244</v>
      </c>
      <c r="I52" s="11">
        <v>-588075.98210740194</v>
      </c>
      <c r="J52" s="19">
        <v>-259770.70845424072</v>
      </c>
      <c r="K52" s="11">
        <v>392521.01886781596</v>
      </c>
      <c r="L52" s="11">
        <v>-289820.71581893205</v>
      </c>
      <c r="M52" s="11">
        <v>712113.53375698277</v>
      </c>
      <c r="N52" s="11">
        <v>822668.62341946934</v>
      </c>
      <c r="O52" s="11">
        <v>1154171.181117099</v>
      </c>
      <c r="P52" s="11">
        <v>202760.62018221192</v>
      </c>
      <c r="Q52" s="19">
        <v>-1048923.3596715697</v>
      </c>
      <c r="R52" s="11">
        <v>-117291.72235678951</v>
      </c>
      <c r="S52" s="11">
        <v>-568934.63820729626</v>
      </c>
      <c r="T52" s="19">
        <v>-397395.69792722398</v>
      </c>
      <c r="U52" s="11">
        <v>-669905.32036528119</v>
      </c>
      <c r="V52" s="11">
        <v>1405731.2407947208</v>
      </c>
      <c r="W52" s="11">
        <v>1059667.5382834799</v>
      </c>
      <c r="X52" s="19">
        <v>540140.68532395212</v>
      </c>
      <c r="Y52" s="11">
        <v>-729825.7597320457</v>
      </c>
      <c r="Z52" s="11">
        <v>1362054.4441232551</v>
      </c>
      <c r="AA52" s="11">
        <v>1263718.7827273421</v>
      </c>
      <c r="AB52" s="19">
        <v>2019377.2055112494</v>
      </c>
      <c r="AC52" s="11">
        <v>1992062.8436995402</v>
      </c>
      <c r="AD52" s="11">
        <v>1744261.6252388295</v>
      </c>
      <c r="AE52" s="11">
        <v>1345839.9929518115</v>
      </c>
      <c r="AF52" s="19">
        <v>4633333.331930832</v>
      </c>
      <c r="AG52" s="11">
        <v>14536641.791699927</v>
      </c>
      <c r="AH52" s="11">
        <v>5306660.1961957952</v>
      </c>
      <c r="AI52" s="11">
        <v>2915071.9149570698</v>
      </c>
      <c r="AJ52" s="19">
        <v>3258035.5367899998</v>
      </c>
      <c r="AK52" s="19">
        <v>2737610.26315</v>
      </c>
      <c r="AL52" s="40">
        <f>AK52/0.75</f>
        <v>3650147.0175333335</v>
      </c>
      <c r="AM52" s="16">
        <f t="shared" si="1"/>
        <v>-25.572933849627901</v>
      </c>
      <c r="AN52" s="16">
        <f t="shared" si="2"/>
        <v>-11.538564103089541</v>
      </c>
      <c r="AO52" s="16">
        <f t="shared" si="3"/>
        <v>-4.1060758698425115</v>
      </c>
      <c r="AP52" s="16">
        <f t="shared" si="4"/>
        <v>-9.1984670538296864</v>
      </c>
      <c r="AQ52" s="16">
        <f t="shared" si="5"/>
        <v>5.0318276799237527</v>
      </c>
      <c r="AR52" s="16">
        <f t="shared" si="6"/>
        <v>0.61338630935232197</v>
      </c>
      <c r="AS52" s="16">
        <f t="shared" si="7"/>
        <v>-0.29682686235046019</v>
      </c>
      <c r="AT52" s="16"/>
      <c r="AU52" s="15">
        <f>AK52/E52-1</f>
        <v>-3.405791459460374</v>
      </c>
      <c r="AV52" s="15">
        <f>AK52/K52</f>
        <v>6.9744297287476176</v>
      </c>
      <c r="AW52" s="15">
        <f>AK52/Q52</f>
        <v>-2.6099240119956697</v>
      </c>
      <c r="AX52" s="15">
        <f>AK52/U52-1</f>
        <v>-5.0865629513992445</v>
      </c>
      <c r="AY52" s="15">
        <f>AK52/Y52-1</f>
        <v>-4.7510463650325372</v>
      </c>
      <c r="AZ52" s="15">
        <f>AK52/AC52-1</f>
        <v>0.37425898575863892</v>
      </c>
      <c r="BA52" s="15">
        <f>AK52/AG52-1</f>
        <v>-0.81167519277298905</v>
      </c>
      <c r="BC52" s="35">
        <f>AL52/E52-1</f>
        <v>-4.2077219459471653</v>
      </c>
      <c r="BD52" s="35">
        <f>AL52/K52-1</f>
        <v>8.2992396383301568</v>
      </c>
      <c r="BE52" s="35">
        <f>AL52/Q52-1</f>
        <v>-4.4798986826608935</v>
      </c>
      <c r="BF52" s="35">
        <f>AL52/U52-1</f>
        <v>-6.44875060186566</v>
      </c>
      <c r="BG52" s="35">
        <f>AL52/Y52-1</f>
        <v>-6.0013951533767171</v>
      </c>
      <c r="BH52" s="35">
        <f>AL52/AC52-1</f>
        <v>0.83234531434485182</v>
      </c>
      <c r="BI52" s="35">
        <f>AL52/AG52-1</f>
        <v>-0.74890025703065199</v>
      </c>
    </row>
    <row r="53" spans="1:61" s="32" customFormat="1" ht="14.25" hidden="1" customHeight="1" x14ac:dyDescent="0.2">
      <c r="A53" s="10" t="s">
        <v>44</v>
      </c>
      <c r="B53" s="11">
        <v>884322.02911102329</v>
      </c>
      <c r="C53" s="11">
        <v>1202206.7546214259</v>
      </c>
      <c r="D53" s="19">
        <v>954124.34969485761</v>
      </c>
      <c r="E53" s="11">
        <v>357477.94325621554</v>
      </c>
      <c r="F53" s="11">
        <v>310610.91430646379</v>
      </c>
      <c r="G53" s="11">
        <v>205513.195620502</v>
      </c>
      <c r="H53" s="11">
        <v>150755.11639102083</v>
      </c>
      <c r="I53" s="11">
        <v>164803.48540452719</v>
      </c>
      <c r="J53" s="19">
        <v>131753.60112828112</v>
      </c>
      <c r="K53" s="11">
        <v>798427.00523282401</v>
      </c>
      <c r="L53" s="11">
        <v>130639.66418487877</v>
      </c>
      <c r="M53" s="11">
        <v>1178352.5202372228</v>
      </c>
      <c r="N53" s="11">
        <v>1722520.2319250403</v>
      </c>
      <c r="O53" s="11">
        <v>1812052.124429754</v>
      </c>
      <c r="P53" s="11">
        <v>1355330.7014681618</v>
      </c>
      <c r="Q53" s="19">
        <v>228581.88927396046</v>
      </c>
      <c r="R53" s="11">
        <v>111698.92344660457</v>
      </c>
      <c r="S53" s="11">
        <v>64101.555706755753</v>
      </c>
      <c r="T53" s="19">
        <v>377803.23577081121</v>
      </c>
      <c r="U53" s="11">
        <v>97907.103816104893</v>
      </c>
      <c r="V53" s="11">
        <v>1514250.1639192721</v>
      </c>
      <c r="W53" s="11">
        <v>1190441.9462656325</v>
      </c>
      <c r="X53" s="19">
        <v>1208265.8445731371</v>
      </c>
      <c r="Y53" s="11">
        <v>6878.4535123935048</v>
      </c>
      <c r="Z53" s="11">
        <v>1980730.0496474116</v>
      </c>
      <c r="AA53" s="11">
        <v>1419854.4880872781</v>
      </c>
      <c r="AB53" s="19">
        <v>2799422.7247912791</v>
      </c>
      <c r="AC53" s="11">
        <v>2396745.0323472694</v>
      </c>
      <c r="AD53" s="11">
        <v>2652627.294375693</v>
      </c>
      <c r="AE53" s="11">
        <v>2354066.1923780567</v>
      </c>
      <c r="AF53" s="19">
        <v>6448542.2979712626</v>
      </c>
      <c r="AG53" s="11">
        <v>15052083.493906507</v>
      </c>
      <c r="AH53" s="11">
        <v>5823327.1915837424</v>
      </c>
      <c r="AI53" s="11">
        <v>4065410.5610417952</v>
      </c>
      <c r="AJ53" s="19">
        <v>3305040.8741099993</v>
      </c>
      <c r="AK53" s="19">
        <v>4896812.9830700001</v>
      </c>
      <c r="AL53" s="40">
        <f>AK53/0.75</f>
        <v>6529083.9774266668</v>
      </c>
      <c r="AM53" s="16">
        <f t="shared" si="1"/>
        <v>2.4639519211169882</v>
      </c>
      <c r="AN53" s="16">
        <f t="shared" si="2"/>
        <v>36.166445100064074</v>
      </c>
      <c r="AO53" s="16">
        <f t="shared" si="3"/>
        <v>13.458892104740785</v>
      </c>
      <c r="AP53" s="16">
        <f t="shared" si="4"/>
        <v>7.7480480874307656</v>
      </c>
      <c r="AQ53" s="16">
        <f t="shared" si="5"/>
        <v>1.7353590180128138</v>
      </c>
      <c r="AR53" s="16">
        <f t="shared" si="6"/>
        <v>0.18061514784496091</v>
      </c>
      <c r="AS53" s="16">
        <f t="shared" si="7"/>
        <v>-0.48747473128155205</v>
      </c>
      <c r="AT53" s="16"/>
      <c r="AU53" s="15">
        <f>AK53/E53-1</f>
        <v>12.698224115495433</v>
      </c>
      <c r="AV53" s="15">
        <f>AK53/K53</f>
        <v>6.1330753481241196</v>
      </c>
      <c r="AW53" s="15">
        <f>AK53/Q53</f>
        <v>21.422576384435519</v>
      </c>
      <c r="AX53" s="15">
        <f>AK53/U53-1</f>
        <v>49.014889545374494</v>
      </c>
      <c r="AY53" s="15">
        <f>AK53/Y53-1</f>
        <v>710.90609549762723</v>
      </c>
      <c r="AZ53" s="15">
        <f>AK53/AC53-1</f>
        <v>1.0431096829161972</v>
      </c>
      <c r="BA53" s="15">
        <f>AK53/AG53-1</f>
        <v>-0.67467540390322955</v>
      </c>
      <c r="BC53" s="35">
        <f>AL53/E53-1</f>
        <v>17.264298820660578</v>
      </c>
      <c r="BD53" s="35">
        <f>AL53/K53-1</f>
        <v>7.1774337974988249</v>
      </c>
      <c r="BE53" s="35">
        <f>AL53/Q53-1</f>
        <v>27.56343517924736</v>
      </c>
      <c r="BF53" s="35">
        <f>AL53/U53-1</f>
        <v>65.686519393832668</v>
      </c>
      <c r="BG53" s="35">
        <f>AL53/Y53-1</f>
        <v>948.20812733016965</v>
      </c>
      <c r="BH53" s="35">
        <f>AL53/AC53-1</f>
        <v>1.7241462438882627</v>
      </c>
      <c r="BI53" s="35">
        <f>AL53/AG53-1</f>
        <v>-0.56623387187097274</v>
      </c>
    </row>
    <row r="54" spans="1:61" s="32" customFormat="1" ht="14.25" hidden="1" customHeight="1" x14ac:dyDescent="0.2">
      <c r="A54" s="10" t="s">
        <v>45</v>
      </c>
      <c r="B54" s="11">
        <v>0</v>
      </c>
      <c r="C54" s="11">
        <v>0</v>
      </c>
      <c r="D54" s="19">
        <v>0</v>
      </c>
      <c r="E54" s="11">
        <v>0</v>
      </c>
      <c r="F54" s="11">
        <v>0</v>
      </c>
      <c r="G54" s="11">
        <v>0</v>
      </c>
      <c r="H54" s="11">
        <v>0</v>
      </c>
      <c r="I54" s="11">
        <v>0</v>
      </c>
      <c r="J54" s="19">
        <v>0</v>
      </c>
      <c r="K54" s="11">
        <v>605966.90190732665</v>
      </c>
      <c r="L54" s="11">
        <v>0</v>
      </c>
      <c r="M54" s="11">
        <v>0</v>
      </c>
      <c r="N54" s="11">
        <v>0</v>
      </c>
      <c r="O54" s="11">
        <v>1601850.2910948158</v>
      </c>
      <c r="P54" s="11">
        <v>754291.62378527049</v>
      </c>
      <c r="Q54" s="19">
        <v>0</v>
      </c>
      <c r="R54" s="11">
        <v>0</v>
      </c>
      <c r="S54" s="11">
        <v>0</v>
      </c>
      <c r="T54" s="19">
        <v>0</v>
      </c>
      <c r="U54" s="11">
        <v>0</v>
      </c>
      <c r="V54" s="11">
        <v>1409761.3110670245</v>
      </c>
      <c r="W54" s="11">
        <v>1125026.8059088103</v>
      </c>
      <c r="X54" s="19">
        <v>1165586.5790003375</v>
      </c>
      <c r="Y54" s="11">
        <v>0</v>
      </c>
      <c r="Z54" s="11">
        <v>1943636.4179440842</v>
      </c>
      <c r="AA54" s="11">
        <v>1362614.7444035953</v>
      </c>
      <c r="AB54" s="19">
        <v>2702321.2149750539</v>
      </c>
      <c r="AC54" s="11">
        <v>2340353.4770695358</v>
      </c>
      <c r="AD54" s="11">
        <v>2485422.1044363077</v>
      </c>
      <c r="AE54" s="11">
        <v>2269907.9997311872</v>
      </c>
      <c r="AF54" s="19">
        <v>6433291.0164595675</v>
      </c>
      <c r="AG54" s="11">
        <v>14980936.44659701</v>
      </c>
      <c r="AH54" s="11">
        <v>5767869.3982037613</v>
      </c>
      <c r="AI54" s="11">
        <v>3754242.1620368953</v>
      </c>
      <c r="AJ54" s="19">
        <v>3291245.5931099998</v>
      </c>
      <c r="AK54" s="19">
        <v>4896047.5760699995</v>
      </c>
      <c r="AL54" s="40">
        <f>AK54/0.75</f>
        <v>6528063.4347599996</v>
      </c>
      <c r="AM54" s="16"/>
      <c r="AN54" s="16"/>
      <c r="AO54" s="16"/>
      <c r="AP54" s="16"/>
      <c r="AQ54" s="16">
        <f t="shared" si="5"/>
        <v>1.8236817859834389</v>
      </c>
      <c r="AR54" s="16">
        <f t="shared" si="6"/>
        <v>0.21793278122208082</v>
      </c>
      <c r="AS54" s="16">
        <f t="shared" si="7"/>
        <v>-0.48840405560865319</v>
      </c>
      <c r="AT54" s="16"/>
      <c r="AU54" s="15" t="e">
        <f>AK54/E54-1</f>
        <v>#DIV/0!</v>
      </c>
      <c r="AV54" s="15">
        <f>AK54/K54</f>
        <v>8.0797277221896433</v>
      </c>
      <c r="AW54" s="15" t="e">
        <f>AK54/Q54</f>
        <v>#DIV/0!</v>
      </c>
      <c r="AX54" s="15" t="e">
        <f>AK54/U54-1</f>
        <v>#DIV/0!</v>
      </c>
      <c r="AY54" s="15" t="e">
        <f>AK54/Y54-1</f>
        <v>#DIV/0!</v>
      </c>
      <c r="AZ54" s="15">
        <f>AK54/AC54-1</f>
        <v>1.0920120076051782</v>
      </c>
      <c r="BA54" s="15">
        <f>AK54/AG54-1</f>
        <v>-0.67318147343304702</v>
      </c>
      <c r="BC54" s="35" t="e">
        <f>AL54/E54-1</f>
        <v>#DIV/0!</v>
      </c>
      <c r="BD54" s="35">
        <f>AL54/K54-1</f>
        <v>9.7729702962528577</v>
      </c>
      <c r="BE54" s="35" t="e">
        <f>AL54/Q54-1</f>
        <v>#DIV/0!</v>
      </c>
      <c r="BF54" s="35" t="e">
        <f>AL54/U54-1</f>
        <v>#DIV/0!</v>
      </c>
      <c r="BG54" s="35" t="e">
        <f>AL54/Y54-1</f>
        <v>#DIV/0!</v>
      </c>
      <c r="BH54" s="35">
        <f>AL54/AC54-1</f>
        <v>1.7893493434735714</v>
      </c>
      <c r="BI54" s="35">
        <f>AL54/AG54-1</f>
        <v>-0.56424196457739595</v>
      </c>
    </row>
    <row r="55" spans="1:61" s="32" customFormat="1" ht="14.25" hidden="1" customHeight="1" x14ac:dyDescent="0.2">
      <c r="A55" s="10" t="s">
        <v>46</v>
      </c>
      <c r="B55" s="11">
        <v>884322.02911102329</v>
      </c>
      <c r="C55" s="11">
        <v>1202206.7546214259</v>
      </c>
      <c r="D55" s="19">
        <v>954124.34969485761</v>
      </c>
      <c r="E55" s="11">
        <v>357477.94325621554</v>
      </c>
      <c r="F55" s="11">
        <v>310610.91430646379</v>
      </c>
      <c r="G55" s="11">
        <v>205513.195620502</v>
      </c>
      <c r="H55" s="11">
        <v>150755.11639102083</v>
      </c>
      <c r="I55" s="11">
        <v>164803.48540452719</v>
      </c>
      <c r="J55" s="19">
        <v>131753.60112828112</v>
      </c>
      <c r="K55" s="11">
        <v>192460.10332549745</v>
      </c>
      <c r="L55" s="11">
        <v>130639.66418487877</v>
      </c>
      <c r="M55" s="11">
        <v>1178352.5202372228</v>
      </c>
      <c r="N55" s="11">
        <v>1722520.2319250403</v>
      </c>
      <c r="O55" s="11">
        <v>210201.83333493827</v>
      </c>
      <c r="P55" s="11">
        <v>601039.07768289139</v>
      </c>
      <c r="Q55" s="19">
        <v>228581.88927396046</v>
      </c>
      <c r="R55" s="11">
        <v>111698.92344660457</v>
      </c>
      <c r="S55" s="11">
        <v>64101.555706755753</v>
      </c>
      <c r="T55" s="19">
        <v>377803.23577081121</v>
      </c>
      <c r="U55" s="11">
        <v>97907.103816104893</v>
      </c>
      <c r="V55" s="11">
        <v>104488.85285224752</v>
      </c>
      <c r="W55" s="11">
        <v>65415.140356822259</v>
      </c>
      <c r="X55" s="19">
        <v>42679.265572799697</v>
      </c>
      <c r="Y55" s="11">
        <v>6878.4535123935048</v>
      </c>
      <c r="Z55" s="11">
        <v>37093.631703327424</v>
      </c>
      <c r="AA55" s="11">
        <v>57239.743683682565</v>
      </c>
      <c r="AB55" s="19">
        <v>97101.50981622508</v>
      </c>
      <c r="AC55" s="11">
        <v>56391.555277733642</v>
      </c>
      <c r="AD55" s="11">
        <v>167205.1899393856</v>
      </c>
      <c r="AE55" s="11">
        <v>84158.192646869516</v>
      </c>
      <c r="AF55" s="19">
        <v>15251.281511695717</v>
      </c>
      <c r="AG55" s="11">
        <v>71147.047309496978</v>
      </c>
      <c r="AH55" s="11">
        <v>55457.793379980889</v>
      </c>
      <c r="AI55" s="11">
        <v>311168.39900489978</v>
      </c>
      <c r="AJ55" s="19">
        <v>13795.280999999999</v>
      </c>
      <c r="AK55" s="19">
        <v>765.40699999999993</v>
      </c>
      <c r="AL55" s="40">
        <f>AK55/0.75</f>
        <v>1020.5426666666666</v>
      </c>
      <c r="AM55" s="16">
        <f t="shared" si="1"/>
        <v>-0.98554142234771402</v>
      </c>
      <c r="AN55" s="16">
        <f t="shared" si="2"/>
        <v>-0.99419061799111841</v>
      </c>
      <c r="AO55" s="16">
        <f t="shared" si="3"/>
        <v>-0.93964840765024016</v>
      </c>
      <c r="AP55" s="16">
        <f t="shared" si="4"/>
        <v>-0.96348554037168521</v>
      </c>
      <c r="AQ55" s="16">
        <f t="shared" si="5"/>
        <v>-0.67676854756394889</v>
      </c>
      <c r="AR55" s="16">
        <f t="shared" si="6"/>
        <v>-0.85792928424996651</v>
      </c>
      <c r="AS55" s="16">
        <f t="shared" si="7"/>
        <v>-9.546742092322924E-2</v>
      </c>
      <c r="AT55" s="16"/>
      <c r="AU55" s="15">
        <f>AK55/E55-1</f>
        <v>-0.9978588692968634</v>
      </c>
      <c r="AV55" s="15">
        <f>AK55/K55</f>
        <v>3.9769645073166578E-3</v>
      </c>
      <c r="AW55" s="15">
        <f>AK55/Q55</f>
        <v>3.3485023788680066E-3</v>
      </c>
      <c r="AX55" s="15">
        <f>AK55/U55-1</f>
        <v>-0.99218231394692635</v>
      </c>
      <c r="AY55" s="15">
        <f>AK55/Y55-1</f>
        <v>-0.88872396991258285</v>
      </c>
      <c r="AZ55" s="15">
        <f>AK55/AC55-1</f>
        <v>-0.98642692161565149</v>
      </c>
      <c r="BA55" s="15">
        <f>AK55/AG55-1</f>
        <v>-0.98924190069799522</v>
      </c>
      <c r="BC55" s="35">
        <f>AL55/E55-1</f>
        <v>-0.99714515906248458</v>
      </c>
      <c r="BD55" s="35">
        <f>AL55/K55-1</f>
        <v>-0.99469738065691116</v>
      </c>
      <c r="BE55" s="35">
        <f>AL55/Q55-1</f>
        <v>-0.9955353301615093</v>
      </c>
      <c r="BF55" s="35">
        <f>AL55/U55-1</f>
        <v>-0.98957641859590173</v>
      </c>
      <c r="BG55" s="35">
        <f>AL55/Y55-1</f>
        <v>-0.85163195988344376</v>
      </c>
      <c r="BH55" s="35">
        <f>AL55/AC55-1</f>
        <v>-0.98190256215420202</v>
      </c>
      <c r="BI55" s="35">
        <f>AL55/AG55-1</f>
        <v>-0.98565586759732693</v>
      </c>
    </row>
    <row r="56" spans="1:61" s="32" customFormat="1" ht="14.25" hidden="1" customHeight="1" x14ac:dyDescent="0.2">
      <c r="A56" s="10" t="s">
        <v>47</v>
      </c>
      <c r="B56" s="11">
        <v>980949.42440314754</v>
      </c>
      <c r="C56" s="11">
        <v>981585.66279428243</v>
      </c>
      <c r="D56" s="19">
        <v>1086710.6968004692</v>
      </c>
      <c r="E56" s="11">
        <v>1495402.9501743354</v>
      </c>
      <c r="F56" s="11">
        <v>829443.18016958935</v>
      </c>
      <c r="G56" s="11">
        <v>2349920.9622991444</v>
      </c>
      <c r="H56" s="11">
        <v>1124905.9665049932</v>
      </c>
      <c r="I56" s="11">
        <v>752879.46751192911</v>
      </c>
      <c r="J56" s="19">
        <v>391524.30958252185</v>
      </c>
      <c r="K56" s="11">
        <v>405905.98636500805</v>
      </c>
      <c r="L56" s="11">
        <v>420460.3800038108</v>
      </c>
      <c r="M56" s="11">
        <v>466238.98648024019</v>
      </c>
      <c r="N56" s="11">
        <v>899851.6085055708</v>
      </c>
      <c r="O56" s="11">
        <v>657880.94331265509</v>
      </c>
      <c r="P56" s="11">
        <v>1152570.0812859498</v>
      </c>
      <c r="Q56" s="19">
        <v>1277505.2489455303</v>
      </c>
      <c r="R56" s="11">
        <v>228990.64580339409</v>
      </c>
      <c r="S56" s="11">
        <v>633036.19391405198</v>
      </c>
      <c r="T56" s="19">
        <v>775198.93369803519</v>
      </c>
      <c r="U56" s="11">
        <v>767812.42418138613</v>
      </c>
      <c r="V56" s="11">
        <v>108518.92312455134</v>
      </c>
      <c r="W56" s="11">
        <v>130774.40798215273</v>
      </c>
      <c r="X56" s="19">
        <v>668125.159249185</v>
      </c>
      <c r="Y56" s="11">
        <v>736704.21324443922</v>
      </c>
      <c r="Z56" s="11">
        <v>618675.60552415659</v>
      </c>
      <c r="AA56" s="11">
        <v>156135.70535993582</v>
      </c>
      <c r="AB56" s="19">
        <v>780045.51928002958</v>
      </c>
      <c r="AC56" s="11">
        <v>404682.18864772946</v>
      </c>
      <c r="AD56" s="11">
        <v>908365.66913686343</v>
      </c>
      <c r="AE56" s="11">
        <v>1008226.1994262454</v>
      </c>
      <c r="AF56" s="19">
        <v>1815208.9660404311</v>
      </c>
      <c r="AG56" s="11">
        <v>515441.70220657933</v>
      </c>
      <c r="AH56" s="11">
        <v>516666.99538794789</v>
      </c>
      <c r="AI56" s="11">
        <v>1150338.6460847249</v>
      </c>
      <c r="AJ56" s="19">
        <v>47005.337319999999</v>
      </c>
      <c r="AK56" s="19">
        <v>2159202.7199199996</v>
      </c>
      <c r="AL56" s="40">
        <f>AK56/0.75</f>
        <v>2878936.9598933328</v>
      </c>
      <c r="AM56" s="16">
        <f t="shared" si="1"/>
        <v>-0.95674530722997875</v>
      </c>
      <c r="AN56" s="16">
        <f t="shared" si="2"/>
        <v>4.5148624672177675</v>
      </c>
      <c r="AO56" s="16">
        <f t="shared" si="3"/>
        <v>-0.96320536658553946</v>
      </c>
      <c r="AP56" s="16">
        <f t="shared" si="4"/>
        <v>-0.93936351654179384</v>
      </c>
      <c r="AQ56" s="16">
        <f t="shared" si="5"/>
        <v>-0.92964591039675426</v>
      </c>
      <c r="AR56" s="16">
        <f t="shared" si="6"/>
        <v>-0.93974026366642649</v>
      </c>
      <c r="AS56" s="16">
        <f t="shared" si="7"/>
        <v>-0.97410472391917824</v>
      </c>
      <c r="AT56" s="16"/>
      <c r="AU56" s="15">
        <f>AK56/E56-1</f>
        <v>0.44389358043481053</v>
      </c>
      <c r="AV56" s="15">
        <f>AK56/K56</f>
        <v>5.3194650792322928</v>
      </c>
      <c r="AW56" s="15">
        <f>AK56/Q56</f>
        <v>1.6901713098261115</v>
      </c>
      <c r="AX56" s="15">
        <f>AK56/U56-1</f>
        <v>1.8121487122614139</v>
      </c>
      <c r="AY56" s="15">
        <f>AK56/Y56-1</f>
        <v>1.9308950337217277</v>
      </c>
      <c r="AZ56" s="15">
        <f>AK56/AC56-1</f>
        <v>4.3355516513714356</v>
      </c>
      <c r="BA56" s="15">
        <f>AK56/AG56-1</f>
        <v>3.1890338144480053</v>
      </c>
      <c r="BC56" s="35">
        <f>AL56/E56-1</f>
        <v>0.92519144057974723</v>
      </c>
      <c r="BD56" s="35">
        <f>AL56/K56-1</f>
        <v>6.0926201056430571</v>
      </c>
      <c r="BE56" s="35">
        <f>AL56/Q56-1</f>
        <v>1.2535617464348152</v>
      </c>
      <c r="BF56" s="35">
        <f>AL56/U56-1</f>
        <v>2.7495316163485519</v>
      </c>
      <c r="BG56" s="35">
        <f>AL56/Y56-1</f>
        <v>2.9078600449623035</v>
      </c>
      <c r="BH56" s="35">
        <f>AL56/AC56-1</f>
        <v>6.1140688684952469</v>
      </c>
      <c r="BI56" s="35">
        <f>AL56/AG56-1</f>
        <v>4.5853784192640061</v>
      </c>
    </row>
    <row r="57" spans="1:61" s="32" customFormat="1" ht="14.25" hidden="1" customHeight="1" x14ac:dyDescent="0.2">
      <c r="A57" s="10" t="s">
        <v>48</v>
      </c>
      <c r="B57" s="11">
        <v>-239677.56443320928</v>
      </c>
      <c r="C57" s="11">
        <v>-495887.27949011809</v>
      </c>
      <c r="D57" s="19">
        <v>-217177.62495354825</v>
      </c>
      <c r="E57" s="11">
        <v>-154900.80592434396</v>
      </c>
      <c r="F57" s="11">
        <v>-219405.72501371242</v>
      </c>
      <c r="G57" s="11">
        <v>-322640.07325285272</v>
      </c>
      <c r="H57" s="11">
        <v>-918108.61804813356</v>
      </c>
      <c r="I57" s="11">
        <v>-484900.28486155934</v>
      </c>
      <c r="J57" s="19">
        <v>-1003558.8784941271</v>
      </c>
      <c r="K57" s="11">
        <v>-691048.25809700578</v>
      </c>
      <c r="L57" s="11">
        <v>-145460.60813887647</v>
      </c>
      <c r="M57" s="11">
        <v>-529560.54634300945</v>
      </c>
      <c r="N57" s="11">
        <v>-896664.06957739068</v>
      </c>
      <c r="O57" s="11">
        <v>-434920.93379284401</v>
      </c>
      <c r="P57" s="11">
        <v>-444135.51955831575</v>
      </c>
      <c r="Q57" s="19">
        <v>-1888924.1159967873</v>
      </c>
      <c r="R57" s="11">
        <v>-1948794.2848999139</v>
      </c>
      <c r="S57" s="11">
        <v>-575580.56591575255</v>
      </c>
      <c r="T57" s="19">
        <v>1191588.970674267</v>
      </c>
      <c r="U57" s="11">
        <v>2548514.1828438309</v>
      </c>
      <c r="V57" s="11">
        <v>4855227.4249751875</v>
      </c>
      <c r="W57" s="11">
        <v>4046329.3479400179</v>
      </c>
      <c r="X57" s="19">
        <v>1758681.7659007935</v>
      </c>
      <c r="Y57" s="11">
        <v>2395480.3238918432</v>
      </c>
      <c r="Z57" s="11">
        <v>4011981.9925662796</v>
      </c>
      <c r="AA57" s="11">
        <v>4388364.2288557449</v>
      </c>
      <c r="AB57" s="19">
        <v>7098962.7194451336</v>
      </c>
      <c r="AC57" s="11">
        <v>6778390.7253489671</v>
      </c>
      <c r="AD57" s="11">
        <v>3399531.485296262</v>
      </c>
      <c r="AE57" s="11">
        <v>5138612.8086682865</v>
      </c>
      <c r="AF57" s="19">
        <v>6644696.4992484739</v>
      </c>
      <c r="AG57" s="11">
        <v>4022014.1027450878</v>
      </c>
      <c r="AH57" s="11">
        <v>2060677.0159306242</v>
      </c>
      <c r="AI57" s="11">
        <v>2386413.3252146072</v>
      </c>
      <c r="AJ57" s="19">
        <v>4927347.5793299992</v>
      </c>
      <c r="AK57" s="19">
        <v>6182534.9481800003</v>
      </c>
      <c r="AL57" s="40">
        <f>AK57/0.75</f>
        <v>8243379.9309066674</v>
      </c>
      <c r="AM57" s="16">
        <f t="shared" si="1"/>
        <v>-23.688099570035824</v>
      </c>
      <c r="AN57" s="16">
        <f t="shared" si="2"/>
        <v>-7.1606100854362387</v>
      </c>
      <c r="AO57" s="16">
        <f t="shared" si="3"/>
        <v>-3.6085471288135005</v>
      </c>
      <c r="AP57" s="16">
        <f t="shared" si="4"/>
        <v>3.1351067361271676</v>
      </c>
      <c r="AQ57" s="16">
        <f t="shared" si="5"/>
        <v>1.8017277911596592</v>
      </c>
      <c r="AR57" s="16">
        <f t="shared" si="6"/>
        <v>-0.30590597893502836</v>
      </c>
      <c r="AS57" s="16">
        <f t="shared" si="7"/>
        <v>-0.25845407989856417</v>
      </c>
      <c r="AT57" s="16"/>
      <c r="AU57" s="15">
        <f>AK57/E57-1</f>
        <v>-40.912864954360856</v>
      </c>
      <c r="AV57" s="15">
        <f>AK57/K57</f>
        <v>-8.946603765712883</v>
      </c>
      <c r="AW57" s="15">
        <f>AK57/Q57</f>
        <v>-3.2730456961302914</v>
      </c>
      <c r="AX57" s="15">
        <f>AK57/U57-1</f>
        <v>1.4259370380591903</v>
      </c>
      <c r="AY57" s="15">
        <f>AK57/Y57-1</f>
        <v>1.5809166063762432</v>
      </c>
      <c r="AZ57" s="15">
        <f>AK57/AC57-1</f>
        <v>-8.7905197754484798E-2</v>
      </c>
      <c r="BA57" s="15">
        <f>AK57/AG57-1</f>
        <v>0.53717386121553456</v>
      </c>
      <c r="BC57" s="35">
        <f>AL57/E57-1</f>
        <v>-54.217153272481141</v>
      </c>
      <c r="BD57" s="35">
        <f>AL57/K57-1</f>
        <v>-12.928805020950511</v>
      </c>
      <c r="BE57" s="35">
        <f>AL57/Q57-1</f>
        <v>-5.3640609281737222</v>
      </c>
      <c r="BF57" s="35">
        <f>AL57/U57-1</f>
        <v>2.2345827174122537</v>
      </c>
      <c r="BG57" s="35">
        <f>AL57/Y57-1</f>
        <v>2.4412221418349911</v>
      </c>
      <c r="BH57" s="35">
        <f>AL57/AC57-1</f>
        <v>0.21612640299402019</v>
      </c>
      <c r="BI57" s="35">
        <f>AL57/AG57-1</f>
        <v>1.0495651482873796</v>
      </c>
    </row>
    <row r="58" spans="1:61" s="32" customFormat="1" ht="14.25" hidden="1" customHeight="1" x14ac:dyDescent="0.2">
      <c r="A58" s="10" t="s">
        <v>44</v>
      </c>
      <c r="B58" s="11">
        <v>39762.916450365206</v>
      </c>
      <c r="C58" s="11">
        <v>44885.822488576152</v>
      </c>
      <c r="D58" s="19">
        <v>11380.675270289184</v>
      </c>
      <c r="E58" s="11">
        <v>1163.0203601143814</v>
      </c>
      <c r="F58" s="11">
        <v>134.64604173900733</v>
      </c>
      <c r="G58" s="11">
        <v>0</v>
      </c>
      <c r="H58" s="11">
        <v>0</v>
      </c>
      <c r="I58" s="11">
        <v>0</v>
      </c>
      <c r="J58" s="19">
        <v>3323.635904775228</v>
      </c>
      <c r="K58" s="11">
        <v>0</v>
      </c>
      <c r="L58" s="11">
        <v>1115.5028837212972</v>
      </c>
      <c r="M58" s="11">
        <v>0</v>
      </c>
      <c r="N58" s="11">
        <v>0</v>
      </c>
      <c r="O58" s="11">
        <v>457047.25585713616</v>
      </c>
      <c r="P58" s="11">
        <v>978025.81603489607</v>
      </c>
      <c r="Q58" s="19">
        <v>759158.19213609654</v>
      </c>
      <c r="R58" s="11">
        <v>2800.6072026728775</v>
      </c>
      <c r="S58" s="11">
        <v>831138.59755731514</v>
      </c>
      <c r="T58" s="19">
        <v>2202518.3101720363</v>
      </c>
      <c r="U58" s="11">
        <v>3001203.0615955698</v>
      </c>
      <c r="V58" s="11">
        <v>5525645.5326867383</v>
      </c>
      <c r="W58" s="11">
        <v>4961518.6852566348</v>
      </c>
      <c r="X58" s="19">
        <v>2775704.7503870679</v>
      </c>
      <c r="Y58" s="11">
        <v>3594224.6042304011</v>
      </c>
      <c r="Z58" s="11">
        <v>5795061.1851920849</v>
      </c>
      <c r="AA58" s="11">
        <v>6949734.169762956</v>
      </c>
      <c r="AB58" s="19">
        <v>25909595.593150821</v>
      </c>
      <c r="AC58" s="11">
        <v>9197009.5731182247</v>
      </c>
      <c r="AD58" s="11">
        <v>11067776.658384275</v>
      </c>
      <c r="AE58" s="11">
        <v>9768029.5562019609</v>
      </c>
      <c r="AF58" s="19">
        <v>16886652.265165325</v>
      </c>
      <c r="AG58" s="11">
        <v>13662040.916171856</v>
      </c>
      <c r="AH58" s="11">
        <v>6760769.8804252101</v>
      </c>
      <c r="AI58" s="11">
        <v>15431505.450292649</v>
      </c>
      <c r="AJ58" s="19">
        <v>24289202.254000001</v>
      </c>
      <c r="AK58" s="19">
        <v>15801491.072999999</v>
      </c>
      <c r="AL58" s="40">
        <f>AK58/0.75</f>
        <v>21068654.763999999</v>
      </c>
      <c r="AM58" s="16">
        <f>AJ58/D58-1</f>
        <v>2133.2496536572216</v>
      </c>
      <c r="AN58" s="16">
        <f t="shared" si="2"/>
        <v>4753.278605035297</v>
      </c>
      <c r="AO58" s="16">
        <f t="shared" si="3"/>
        <v>30.994915559899013</v>
      </c>
      <c r="AP58" s="16">
        <f t="shared" si="4"/>
        <v>10.027922965191058</v>
      </c>
      <c r="AQ58" s="16">
        <f t="shared" si="5"/>
        <v>7.7506433278297724</v>
      </c>
      <c r="AR58" s="16">
        <f t="shared" si="6"/>
        <v>-6.2540279076342298E-2</v>
      </c>
      <c r="AS58" s="16">
        <f t="shared" si="7"/>
        <v>0.4383669345821164</v>
      </c>
      <c r="AT58" s="16"/>
      <c r="AU58" s="15">
        <f>AK58/E58-1</f>
        <v>13585.598837741709</v>
      </c>
      <c r="AV58" s="15" t="e">
        <f>AK58/K58</f>
        <v>#DIV/0!</v>
      </c>
      <c r="AW58" s="15">
        <f>AK58/Q58</f>
        <v>20.814490624856774</v>
      </c>
      <c r="AX58" s="15">
        <f>AK58/U58-1</f>
        <v>4.2650522969276325</v>
      </c>
      <c r="AY58" s="15">
        <f>AK58/Y58-1</f>
        <v>3.3963560469764884</v>
      </c>
      <c r="AZ58" s="15">
        <f>AK58/AC58-1</f>
        <v>0.71811184356988123</v>
      </c>
      <c r="BA58" s="15">
        <f>AK58/AG58-1</f>
        <v>0.15659813712720339</v>
      </c>
      <c r="BC58" s="35">
        <f>AL58/E58-1</f>
        <v>18114.465116988944</v>
      </c>
      <c r="BD58" s="35" t="e">
        <f>AL58/K58-1</f>
        <v>#DIV/0!</v>
      </c>
      <c r="BE58" s="35">
        <f>AL58/Q58-1</f>
        <v>26.7526541664757</v>
      </c>
      <c r="BF58" s="35">
        <f>AL58/U58-1</f>
        <v>6.0200697292368437</v>
      </c>
      <c r="BG58" s="35">
        <f>AL58/Y58-1</f>
        <v>4.8618080626353173</v>
      </c>
      <c r="BH58" s="35">
        <f>AL58/AC58-1</f>
        <v>1.2908157914265082</v>
      </c>
      <c r="BI58" s="35">
        <f>AL58/AG58-1</f>
        <v>0.54213084950293777</v>
      </c>
    </row>
    <row r="59" spans="1:61" s="32" customFormat="1" ht="14.25" hidden="1" customHeight="1" x14ac:dyDescent="0.2">
      <c r="A59" s="10" t="s">
        <v>45</v>
      </c>
      <c r="B59" s="11">
        <v>0</v>
      </c>
      <c r="C59" s="11">
        <v>0</v>
      </c>
      <c r="D59" s="19">
        <v>0</v>
      </c>
      <c r="E59" s="11">
        <v>0</v>
      </c>
      <c r="F59" s="11">
        <v>0</v>
      </c>
      <c r="G59" s="11">
        <v>0</v>
      </c>
      <c r="H59" s="11">
        <v>0</v>
      </c>
      <c r="I59" s="11">
        <v>0</v>
      </c>
      <c r="J59" s="19">
        <v>0</v>
      </c>
      <c r="K59" s="11">
        <v>0</v>
      </c>
      <c r="L59" s="11">
        <v>0</v>
      </c>
      <c r="M59" s="11">
        <v>0</v>
      </c>
      <c r="N59" s="11">
        <v>0</v>
      </c>
      <c r="O59" s="11">
        <v>457047.25585713616</v>
      </c>
      <c r="P59" s="11">
        <v>978025.81603489607</v>
      </c>
      <c r="Q59" s="19">
        <v>759158.19213609654</v>
      </c>
      <c r="R59" s="11">
        <v>0</v>
      </c>
      <c r="S59" s="11">
        <v>708087.75446106517</v>
      </c>
      <c r="T59" s="19">
        <v>1667033.2131051035</v>
      </c>
      <c r="U59" s="11">
        <v>2928446.8295810786</v>
      </c>
      <c r="V59" s="11">
        <v>5525539.76581755</v>
      </c>
      <c r="W59" s="11">
        <v>4961518.6852566348</v>
      </c>
      <c r="X59" s="19">
        <v>2775704.7503870679</v>
      </c>
      <c r="Y59" s="11">
        <v>3594224.6042304011</v>
      </c>
      <c r="Z59" s="11">
        <v>5795061.1851920849</v>
      </c>
      <c r="AA59" s="11">
        <v>6949734.169762956</v>
      </c>
      <c r="AB59" s="19">
        <v>25909595.593150821</v>
      </c>
      <c r="AC59" s="11">
        <v>9197009.5731182247</v>
      </c>
      <c r="AD59" s="11">
        <v>11067776.658384275</v>
      </c>
      <c r="AE59" s="11">
        <v>9768029.5562019609</v>
      </c>
      <c r="AF59" s="19">
        <v>16886652.265165325</v>
      </c>
      <c r="AG59" s="11">
        <v>13662040.916171856</v>
      </c>
      <c r="AH59" s="11">
        <v>6760769.8804252101</v>
      </c>
      <c r="AI59" s="11">
        <v>15431505.450292649</v>
      </c>
      <c r="AJ59" s="19">
        <v>24289202.254000001</v>
      </c>
      <c r="AK59" s="19">
        <v>15801491.072999999</v>
      </c>
      <c r="AL59" s="40">
        <f>AK59/0.75</f>
        <v>21068654.763999999</v>
      </c>
      <c r="AM59" s="16"/>
      <c r="AN59" s="16"/>
      <c r="AO59" s="16">
        <f t="shared" si="3"/>
        <v>30.994915559899013</v>
      </c>
      <c r="AP59" s="16">
        <f t="shared" si="4"/>
        <v>13.570316933732627</v>
      </c>
      <c r="AQ59" s="16">
        <f t="shared" si="5"/>
        <v>7.7506433278297724</v>
      </c>
      <c r="AR59" s="16">
        <f t="shared" si="6"/>
        <v>-6.2540279076342298E-2</v>
      </c>
      <c r="AS59" s="16">
        <f t="shared" si="7"/>
        <v>0.4383669345821164</v>
      </c>
      <c r="AT59" s="16"/>
      <c r="AU59" s="15" t="e">
        <f>AK59/E59-1</f>
        <v>#DIV/0!</v>
      </c>
      <c r="AV59" s="15" t="e">
        <f>AK59/K59</f>
        <v>#DIV/0!</v>
      </c>
      <c r="AW59" s="15">
        <f>AK59/Q59</f>
        <v>20.814490624856774</v>
      </c>
      <c r="AX59" s="15">
        <f>AK59/U59-1</f>
        <v>4.3958606703678624</v>
      </c>
      <c r="AY59" s="15">
        <f>AK59/Y59-1</f>
        <v>3.3963560469764884</v>
      </c>
      <c r="AZ59" s="15">
        <f>AK59/AC59-1</f>
        <v>0.71811184356988123</v>
      </c>
      <c r="BA59" s="15">
        <f>AK59/AG59-1</f>
        <v>0.15659813712720339</v>
      </c>
      <c r="BC59" s="35" t="e">
        <f>AL59/E59-1</f>
        <v>#DIV/0!</v>
      </c>
      <c r="BD59" s="35" t="e">
        <f>AL59/K59-1</f>
        <v>#DIV/0!</v>
      </c>
      <c r="BE59" s="35">
        <f>AL59/Q59-1</f>
        <v>26.7526541664757</v>
      </c>
      <c r="BF59" s="35">
        <f>AL59/U59-1</f>
        <v>6.1944808938238163</v>
      </c>
      <c r="BG59" s="35">
        <f>AL59/Y59-1</f>
        <v>4.8618080626353173</v>
      </c>
      <c r="BH59" s="35">
        <f>AL59/AC59-1</f>
        <v>1.2908157914265082</v>
      </c>
      <c r="BI59" s="35">
        <f>AL59/AG59-1</f>
        <v>0.54213084950293777</v>
      </c>
    </row>
    <row r="60" spans="1:61" s="32" customFormat="1" ht="14.25" hidden="1" customHeight="1" x14ac:dyDescent="0.2">
      <c r="A60" s="10" t="s">
        <v>46</v>
      </c>
      <c r="B60" s="11">
        <v>39762.916450365206</v>
      </c>
      <c r="C60" s="11">
        <v>44885.822488576152</v>
      </c>
      <c r="D60" s="19">
        <v>11380.675270289184</v>
      </c>
      <c r="E60" s="11">
        <v>1163.0203601143814</v>
      </c>
      <c r="F60" s="11">
        <v>134.64604173900733</v>
      </c>
      <c r="G60" s="11">
        <v>0</v>
      </c>
      <c r="H60" s="11">
        <v>0</v>
      </c>
      <c r="I60" s="11">
        <v>0</v>
      </c>
      <c r="J60" s="19">
        <v>3323.635904775228</v>
      </c>
      <c r="K60" s="11">
        <v>0</v>
      </c>
      <c r="L60" s="11">
        <v>1115.5028837212972</v>
      </c>
      <c r="M60" s="11">
        <v>0</v>
      </c>
      <c r="N60" s="11">
        <v>0</v>
      </c>
      <c r="O60" s="11">
        <v>0</v>
      </c>
      <c r="P60" s="11">
        <v>0</v>
      </c>
      <c r="Q60" s="19">
        <v>0</v>
      </c>
      <c r="R60" s="11">
        <v>2800.6072026728775</v>
      </c>
      <c r="S60" s="11">
        <v>123050.84309625004</v>
      </c>
      <c r="T60" s="19">
        <v>535485.09706693294</v>
      </c>
      <c r="U60" s="11">
        <v>72756.232014491019</v>
      </c>
      <c r="V60" s="11">
        <v>105.76686918827248</v>
      </c>
      <c r="W60" s="11">
        <v>0</v>
      </c>
      <c r="X60" s="19">
        <v>0</v>
      </c>
      <c r="Y60" s="11">
        <v>0</v>
      </c>
      <c r="Z60" s="11">
        <v>0</v>
      </c>
      <c r="AA60" s="11">
        <v>0</v>
      </c>
      <c r="AB60" s="19">
        <v>0</v>
      </c>
      <c r="AC60" s="11">
        <v>0</v>
      </c>
      <c r="AD60" s="11">
        <v>0</v>
      </c>
      <c r="AE60" s="11">
        <v>0</v>
      </c>
      <c r="AF60" s="19">
        <v>0</v>
      </c>
      <c r="AG60" s="11">
        <v>0</v>
      </c>
      <c r="AH60" s="11">
        <v>0</v>
      </c>
      <c r="AI60" s="11">
        <v>0</v>
      </c>
      <c r="AJ60" s="19">
        <v>0</v>
      </c>
      <c r="AK60" s="19">
        <v>0</v>
      </c>
      <c r="AL60" s="40">
        <f>AK60/0.75</f>
        <v>0</v>
      </c>
      <c r="AM60" s="16"/>
      <c r="AN60" s="16"/>
      <c r="AO60" s="16"/>
      <c r="AP60" s="16"/>
      <c r="AQ60" s="16"/>
      <c r="AR60" s="16"/>
      <c r="AS60" s="16"/>
      <c r="AT60" s="16"/>
      <c r="AU60" s="15">
        <f>AK60/E60-1</f>
        <v>-1</v>
      </c>
      <c r="AV60" s="15" t="e">
        <f>AK60/K60</f>
        <v>#DIV/0!</v>
      </c>
      <c r="AW60" s="15" t="e">
        <f>AK60/Q60</f>
        <v>#DIV/0!</v>
      </c>
      <c r="AX60" s="15">
        <f>AK60/U60-1</f>
        <v>-1</v>
      </c>
      <c r="AY60" s="15" t="e">
        <f>AK60/Y60-1</f>
        <v>#DIV/0!</v>
      </c>
      <c r="AZ60" s="15" t="e">
        <f>AK60/AC60-1</f>
        <v>#DIV/0!</v>
      </c>
      <c r="BA60" s="15" t="e">
        <f>AK60/AG60-1</f>
        <v>#DIV/0!</v>
      </c>
      <c r="BC60" s="35">
        <f>AL60/E60-1</f>
        <v>-1</v>
      </c>
      <c r="BD60" s="35" t="e">
        <f>AL60/K60-1</f>
        <v>#DIV/0!</v>
      </c>
      <c r="BE60" s="35" t="e">
        <f>AL60/Q60-1</f>
        <v>#DIV/0!</v>
      </c>
      <c r="BF60" s="35">
        <f>AL60/U60-1</f>
        <v>-1</v>
      </c>
      <c r="BG60" s="35" t="e">
        <f>AL60/Y60-1</f>
        <v>#DIV/0!</v>
      </c>
      <c r="BH60" s="35" t="e">
        <f>AL60/AC60-1</f>
        <v>#DIV/0!</v>
      </c>
      <c r="BI60" s="35" t="e">
        <f>AL60/AG60-1</f>
        <v>#DIV/0!</v>
      </c>
    </row>
    <row r="61" spans="1:61" s="32" customFormat="1" ht="14.25" hidden="1" customHeight="1" x14ac:dyDescent="0.2">
      <c r="A61" s="10" t="s">
        <v>47</v>
      </c>
      <c r="B61" s="11">
        <v>279440.48088357446</v>
      </c>
      <c r="C61" s="11">
        <v>540773.10197869421</v>
      </c>
      <c r="D61" s="19">
        <v>228558.30022383743</v>
      </c>
      <c r="E61" s="11">
        <v>156063.82628445834</v>
      </c>
      <c r="F61" s="11">
        <v>219540.37105545143</v>
      </c>
      <c r="G61" s="11">
        <v>322640.07325285272</v>
      </c>
      <c r="H61" s="11">
        <v>918108.61804813356</v>
      </c>
      <c r="I61" s="11">
        <v>484900.28486155934</v>
      </c>
      <c r="J61" s="19">
        <v>1006882.5143989023</v>
      </c>
      <c r="K61" s="11">
        <v>691048.25809700578</v>
      </c>
      <c r="L61" s="11">
        <v>146576.11102259776</v>
      </c>
      <c r="M61" s="11">
        <v>529560.54634300945</v>
      </c>
      <c r="N61" s="11">
        <v>896664.06957739068</v>
      </c>
      <c r="O61" s="11">
        <v>891968.18964998017</v>
      </c>
      <c r="P61" s="11">
        <v>1422161.3355932117</v>
      </c>
      <c r="Q61" s="19">
        <v>2648082.3081328841</v>
      </c>
      <c r="R61" s="11">
        <v>1951594.8921025868</v>
      </c>
      <c r="S61" s="11">
        <v>1406719.1634730678</v>
      </c>
      <c r="T61" s="19">
        <v>1010929.3394977694</v>
      </c>
      <c r="U61" s="11">
        <v>452688.87875173893</v>
      </c>
      <c r="V61" s="11">
        <v>670418.10771155159</v>
      </c>
      <c r="W61" s="11">
        <v>915189.33731661725</v>
      </c>
      <c r="X61" s="19">
        <v>1017022.9844862747</v>
      </c>
      <c r="Y61" s="11">
        <v>1198744.2803385579</v>
      </c>
      <c r="Z61" s="11">
        <v>1783079.1926258046</v>
      </c>
      <c r="AA61" s="11">
        <v>2561369.9409072115</v>
      </c>
      <c r="AB61" s="19">
        <v>18810632.873705685</v>
      </c>
      <c r="AC61" s="11">
        <v>2418618.8477692571</v>
      </c>
      <c r="AD61" s="11">
        <v>7668245.1730880123</v>
      </c>
      <c r="AE61" s="11">
        <v>4629416.7475336734</v>
      </c>
      <c r="AF61" s="19">
        <v>10241955.765916852</v>
      </c>
      <c r="AG61" s="11">
        <v>9640026.8134267684</v>
      </c>
      <c r="AH61" s="11">
        <v>4700092.8644945864</v>
      </c>
      <c r="AI61" s="11">
        <v>13045092.125078041</v>
      </c>
      <c r="AJ61" s="19">
        <v>19361854.67467</v>
      </c>
      <c r="AK61" s="19">
        <v>9618956.1248199996</v>
      </c>
      <c r="AL61" s="40">
        <f>AK61/0.75</f>
        <v>12825274.833093332</v>
      </c>
      <c r="AM61" s="16">
        <f t="shared" si="1"/>
        <v>83.712979820501218</v>
      </c>
      <c r="AN61" s="16">
        <f t="shared" si="2"/>
        <v>8.5532060466482616</v>
      </c>
      <c r="AO61" s="16">
        <f t="shared" si="3"/>
        <v>6.3116513845529596</v>
      </c>
      <c r="AP61" s="16">
        <f t="shared" si="4"/>
        <v>18.152530170198627</v>
      </c>
      <c r="AQ61" s="16">
        <f t="shared" si="5"/>
        <v>18.037774927427218</v>
      </c>
      <c r="AR61" s="16">
        <f t="shared" si="6"/>
        <v>2.9303735002708775E-2</v>
      </c>
      <c r="AS61" s="16">
        <f t="shared" si="7"/>
        <v>0.8904450592436961</v>
      </c>
      <c r="AT61" s="16"/>
      <c r="AU61" s="15">
        <f>AK61/E61-1</f>
        <v>60.63475773871825</v>
      </c>
      <c r="AV61" s="15">
        <f>AK61/K61</f>
        <v>13.919369612924688</v>
      </c>
      <c r="AW61" s="15">
        <f>AK61/Q61</f>
        <v>3.6324233938189616</v>
      </c>
      <c r="AX61" s="15">
        <f>AK61/U61-1</f>
        <v>20.248492234542333</v>
      </c>
      <c r="AY61" s="15">
        <f>AK61/Y61-1</f>
        <v>7.0241935520254124</v>
      </c>
      <c r="AZ61" s="15">
        <f>AK61/AC61-1</f>
        <v>2.9770450534989275</v>
      </c>
      <c r="BA61" s="15">
        <f>AK61/AG61-1</f>
        <v>-2.1857499999295982E-3</v>
      </c>
      <c r="BC61" s="35">
        <f>AL61/E61-1</f>
        <v>81.179676984957666</v>
      </c>
      <c r="BD61" s="35">
        <f>AL61/K61-1</f>
        <v>17.559159483899585</v>
      </c>
      <c r="BE61" s="35">
        <f>AL61/Q61-1</f>
        <v>3.8432311917586146</v>
      </c>
      <c r="BF61" s="35">
        <f>AL61/U61-1</f>
        <v>27.331322979389775</v>
      </c>
      <c r="BG61" s="35">
        <f>AL61/Y61-1</f>
        <v>9.6989247360338826</v>
      </c>
      <c r="BH61" s="35">
        <f>AL61/AC61-1</f>
        <v>4.3027267379985696</v>
      </c>
      <c r="BI61" s="35">
        <f>AL61/AG61-1</f>
        <v>0.33041900000009372</v>
      </c>
    </row>
    <row r="62" spans="1:61" s="32" customFormat="1" ht="14.25" hidden="1" customHeight="1" x14ac:dyDescent="0.2">
      <c r="A62" s="10" t="s">
        <v>49</v>
      </c>
      <c r="B62" s="11">
        <v>459613.4087205815</v>
      </c>
      <c r="C62" s="11">
        <v>473009.86332941893</v>
      </c>
      <c r="D62" s="19">
        <v>426921.22872905323</v>
      </c>
      <c r="E62" s="11">
        <v>341432.76430093427</v>
      </c>
      <c r="F62" s="11">
        <v>270682.30385896988</v>
      </c>
      <c r="G62" s="11">
        <v>206872.31525739358</v>
      </c>
      <c r="H62" s="11">
        <v>156308.87719761985</v>
      </c>
      <c r="I62" s="11">
        <v>61029.24017983643</v>
      </c>
      <c r="J62" s="19">
        <v>-24184.644388340996</v>
      </c>
      <c r="K62" s="11">
        <v>-173471.38990898154</v>
      </c>
      <c r="L62" s="11">
        <v>-256222.78525454624</v>
      </c>
      <c r="M62" s="11">
        <v>-420639.93113356328</v>
      </c>
      <c r="N62" s="11">
        <v>-390625.22485645168</v>
      </c>
      <c r="O62" s="11">
        <v>-584625.69197305967</v>
      </c>
      <c r="P62" s="11">
        <v>-756439.66511323338</v>
      </c>
      <c r="Q62" s="19">
        <v>-890847.96252381837</v>
      </c>
      <c r="R62" s="11">
        <v>-1068636.3392578983</v>
      </c>
      <c r="S62" s="11">
        <v>-1140916.5603412564</v>
      </c>
      <c r="T62" s="19">
        <v>-1118099.6613356005</v>
      </c>
      <c r="U62" s="11">
        <v>-1327318.3199360981</v>
      </c>
      <c r="V62" s="11">
        <v>-1385577.716427126</v>
      </c>
      <c r="W62" s="11">
        <v>-1365706.3668619841</v>
      </c>
      <c r="X62" s="19">
        <v>-1369601.5728404867</v>
      </c>
      <c r="Y62" s="11">
        <v>-1367249.9354730733</v>
      </c>
      <c r="Z62" s="11">
        <v>-1232133.4329636351</v>
      </c>
      <c r="AA62" s="11">
        <v>-1109705.0633268184</v>
      </c>
      <c r="AB62" s="19">
        <v>-1018770.0311954292</v>
      </c>
      <c r="AC62" s="11">
        <v>-894848.83130035351</v>
      </c>
      <c r="AD62" s="11">
        <v>-785955.08917921444</v>
      </c>
      <c r="AE62" s="11">
        <v>-628460.32207016507</v>
      </c>
      <c r="AF62" s="19">
        <v>-517374.2729418549</v>
      </c>
      <c r="AG62" s="11">
        <v>-412908.97164951684</v>
      </c>
      <c r="AH62" s="11">
        <v>-348282.7970020097</v>
      </c>
      <c r="AI62" s="11">
        <v>-287111.91967845784</v>
      </c>
      <c r="AJ62" s="19">
        <v>-195750.24796700003</v>
      </c>
      <c r="AK62" s="19">
        <v>-95087.925186000008</v>
      </c>
      <c r="AL62" s="40">
        <f>AK62/0.75</f>
        <v>-126783.90024800001</v>
      </c>
      <c r="AM62" s="16">
        <f t="shared" si="1"/>
        <v>-1.4585160793005061</v>
      </c>
      <c r="AN62" s="16">
        <f t="shared" si="2"/>
        <v>2.9317479165350173</v>
      </c>
      <c r="AO62" s="16">
        <f t="shared" si="3"/>
        <v>-0.78026525714620321</v>
      </c>
      <c r="AP62" s="16">
        <f t="shared" si="4"/>
        <v>-0.82492593930922853</v>
      </c>
      <c r="AQ62" s="16">
        <f t="shared" si="5"/>
        <v>-0.8570750414947147</v>
      </c>
      <c r="AR62" s="16">
        <f t="shared" si="6"/>
        <v>-0.80785629536304104</v>
      </c>
      <c r="AS62" s="16">
        <f t="shared" si="7"/>
        <v>-0.62164673002787785</v>
      </c>
      <c r="AT62" s="16"/>
      <c r="AU62" s="15">
        <f>AK62/E62-1</f>
        <v>-1.2784967792434554</v>
      </c>
      <c r="AV62" s="15">
        <f>AK62/K62</f>
        <v>0.54814759503507504</v>
      </c>
      <c r="AW62" s="15">
        <f>AK62/Q62</f>
        <v>0.10673866830947337</v>
      </c>
      <c r="AX62" s="15">
        <f>AK62/U62-1</f>
        <v>-0.92836087338071405</v>
      </c>
      <c r="AY62" s="15">
        <f>AK62/Y62-1</f>
        <v>-0.93045315072324408</v>
      </c>
      <c r="AZ62" s="15">
        <f>AK62/AC62-1</f>
        <v>-0.89373856023500353</v>
      </c>
      <c r="BA62" s="15">
        <f>AK62/AG62-1</f>
        <v>-0.76971213581013687</v>
      </c>
      <c r="BC62" s="35">
        <f>AL62/E62-1</f>
        <v>-1.3713290389912738</v>
      </c>
      <c r="BD62" s="35">
        <f>AL62/K62-1</f>
        <v>-0.26913653995323339</v>
      </c>
      <c r="BE62" s="35">
        <f>AL62/Q62-1</f>
        <v>-0.85768177558736891</v>
      </c>
      <c r="BF62" s="35">
        <f>AL62/U62-1</f>
        <v>-0.90448116450761873</v>
      </c>
      <c r="BG62" s="35">
        <f>AL62/Y62-1</f>
        <v>-0.90727086763099218</v>
      </c>
      <c r="BH62" s="35">
        <f>AL62/AC62-1</f>
        <v>-0.85831808031333801</v>
      </c>
      <c r="BI62" s="35">
        <f>AL62/AG62-1</f>
        <v>-0.69294951441351582</v>
      </c>
    </row>
    <row r="63" spans="1:61" s="32" customFormat="1" ht="14.25" customHeight="1" x14ac:dyDescent="0.2">
      <c r="A63" s="4"/>
      <c r="B63" s="7" t="s">
        <v>52</v>
      </c>
      <c r="C63" s="7" t="s">
        <v>52</v>
      </c>
      <c r="D63" s="21" t="s">
        <v>52</v>
      </c>
      <c r="E63" s="7" t="s">
        <v>52</v>
      </c>
      <c r="F63" s="7" t="s">
        <v>52</v>
      </c>
      <c r="G63" s="7" t="s">
        <v>52</v>
      </c>
      <c r="H63" s="7" t="s">
        <v>52</v>
      </c>
      <c r="I63" s="7" t="s">
        <v>52</v>
      </c>
      <c r="J63" s="21" t="s">
        <v>52</v>
      </c>
      <c r="K63" s="7" t="s">
        <v>52</v>
      </c>
      <c r="L63" s="7" t="s">
        <v>52</v>
      </c>
      <c r="M63" s="7" t="s">
        <v>52</v>
      </c>
      <c r="N63" s="7" t="s">
        <v>52</v>
      </c>
      <c r="O63" s="7" t="s">
        <v>52</v>
      </c>
      <c r="P63" s="7" t="s">
        <v>52</v>
      </c>
      <c r="Q63" s="21" t="s">
        <v>52</v>
      </c>
      <c r="R63" s="7" t="s">
        <v>52</v>
      </c>
      <c r="S63" s="7" t="s">
        <v>52</v>
      </c>
      <c r="T63" s="21" t="s">
        <v>52</v>
      </c>
      <c r="U63" s="7" t="s">
        <v>52</v>
      </c>
      <c r="V63" s="7" t="s">
        <v>52</v>
      </c>
      <c r="W63" s="7" t="s">
        <v>52</v>
      </c>
      <c r="X63" s="21" t="s">
        <v>52</v>
      </c>
      <c r="Y63" s="7" t="s">
        <v>52</v>
      </c>
      <c r="Z63" s="7" t="s">
        <v>52</v>
      </c>
      <c r="AA63" s="7" t="s">
        <v>52</v>
      </c>
      <c r="AB63" s="21" t="s">
        <v>52</v>
      </c>
      <c r="AC63" s="7" t="s">
        <v>52</v>
      </c>
      <c r="AD63" s="7" t="s">
        <v>52</v>
      </c>
      <c r="AE63" s="7" t="s">
        <v>52</v>
      </c>
      <c r="AF63" s="21" t="s">
        <v>52</v>
      </c>
      <c r="AG63" s="7" t="s">
        <v>52</v>
      </c>
      <c r="AH63" s="7" t="s">
        <v>52</v>
      </c>
      <c r="AI63" s="7" t="s">
        <v>52</v>
      </c>
      <c r="AJ63" s="21" t="s">
        <v>52</v>
      </c>
      <c r="AK63" s="21"/>
      <c r="AL63" s="42"/>
      <c r="AM63" s="16"/>
      <c r="AN63" s="16"/>
      <c r="AO63" s="16"/>
      <c r="AP63" s="16"/>
      <c r="AQ63" s="16"/>
      <c r="AR63" s="16"/>
      <c r="AS63" s="16"/>
      <c r="AT63" s="16"/>
      <c r="AU63" s="15"/>
      <c r="AV63" s="15"/>
      <c r="AW63" s="15"/>
      <c r="AX63" s="15"/>
      <c r="AY63" s="15"/>
      <c r="AZ63" s="15"/>
      <c r="BA63" s="15"/>
      <c r="BC63" s="35"/>
      <c r="BD63" s="35"/>
      <c r="BE63" s="35"/>
      <c r="BF63" s="35"/>
      <c r="BG63" s="35"/>
      <c r="BH63" s="35"/>
      <c r="BI63" s="35"/>
    </row>
    <row r="64" spans="1:61" s="34" customFormat="1" ht="14.25" customHeight="1" x14ac:dyDescent="0.2">
      <c r="A64" s="8" t="s">
        <v>50</v>
      </c>
      <c r="B64" s="9">
        <v>1394728.743098394</v>
      </c>
      <c r="C64" s="9">
        <v>986277.33947597933</v>
      </c>
      <c r="D64" s="18">
        <v>1454644.4180843576</v>
      </c>
      <c r="E64" s="9">
        <v>1027733.7049794378</v>
      </c>
      <c r="F64" s="9">
        <v>1171920.7731744242</v>
      </c>
      <c r="G64" s="9">
        <v>2736520.5214391267</v>
      </c>
      <c r="H64" s="9">
        <v>1984819.4445843752</v>
      </c>
      <c r="I64" s="9">
        <v>1936030.8676216535</v>
      </c>
      <c r="J64" s="18">
        <v>391929.37770841632</v>
      </c>
      <c r="K64" s="9">
        <v>-1986238.2181032232</v>
      </c>
      <c r="L64" s="9">
        <v>-646272.28208691976</v>
      </c>
      <c r="M64" s="9">
        <v>-543766.91269166605</v>
      </c>
      <c r="N64" s="9">
        <v>-1310361.3955565607</v>
      </c>
      <c r="O64" s="9">
        <v>-510982.6601884517</v>
      </c>
      <c r="P64" s="9">
        <v>2730509.3925714134</v>
      </c>
      <c r="Q64" s="18">
        <v>6433882.4457663056</v>
      </c>
      <c r="R64" s="9">
        <v>12351945.661722887</v>
      </c>
      <c r="S64" s="9">
        <v>13908711.955510566</v>
      </c>
      <c r="T64" s="18">
        <v>6617218.6816327246</v>
      </c>
      <c r="U64" s="9">
        <v>-7502233.2601155415</v>
      </c>
      <c r="V64" s="9">
        <v>-887468.38156778482</v>
      </c>
      <c r="W64" s="9">
        <v>2660110.8414219073</v>
      </c>
      <c r="X64" s="18">
        <v>1205006.5898560605</v>
      </c>
      <c r="Y64" s="9">
        <v>-1340126.5420706931</v>
      </c>
      <c r="Z64" s="9">
        <v>-3757287.8585212384</v>
      </c>
      <c r="AA64" s="9">
        <v>-5093629.5384813221</v>
      </c>
      <c r="AB64" s="18">
        <v>-6614662.3091370547</v>
      </c>
      <c r="AC64" s="9">
        <v>-6966884.4226010563</v>
      </c>
      <c r="AD64" s="9">
        <v>-4335017.5789834009</v>
      </c>
      <c r="AE64" s="9">
        <v>-7557257.438098249</v>
      </c>
      <c r="AF64" s="18">
        <v>-19104608.234630492</v>
      </c>
      <c r="AG64" s="9">
        <v>-23090011.745994758</v>
      </c>
      <c r="AH64" s="9">
        <v>3308009.8608131702</v>
      </c>
      <c r="AI64" s="9">
        <v>-6982473.8190041305</v>
      </c>
      <c r="AJ64" s="18">
        <v>-8880648.3283929992</v>
      </c>
      <c r="AK64" s="18">
        <v>-6513526.5896100011</v>
      </c>
      <c r="AL64" s="43">
        <f>AK64/0.75</f>
        <v>-8684702.1194800008</v>
      </c>
      <c r="AM64" s="16">
        <f t="shared" si="1"/>
        <v>-7.1050303551764591</v>
      </c>
      <c r="AN64" s="16">
        <f t="shared" si="2"/>
        <v>-17.619133344109432</v>
      </c>
      <c r="AO64" s="16">
        <f t="shared" si="3"/>
        <v>-2.380293843297796</v>
      </c>
      <c r="AP64" s="16">
        <f t="shared" si="4"/>
        <v>-2.3420515107114155</v>
      </c>
      <c r="AQ64" s="16">
        <f t="shared" si="5"/>
        <v>-8.3697923340434208</v>
      </c>
      <c r="AR64" s="16">
        <f t="shared" si="6"/>
        <v>0.3425701741607976</v>
      </c>
      <c r="AS64" s="16">
        <f t="shared" si="7"/>
        <v>-0.5351567423248571</v>
      </c>
      <c r="AT64" s="16"/>
      <c r="AU64" s="15">
        <f>AK64/E64-1</f>
        <v>-7.3377571038602065</v>
      </c>
      <c r="AV64" s="15">
        <f>AK64/K64</f>
        <v>3.2793279931095851</v>
      </c>
      <c r="AW64" s="15">
        <f>AK64/Q64</f>
        <v>-1.0123788621435108</v>
      </c>
      <c r="AX64" s="15">
        <f>AK64/U64-1</f>
        <v>-0.13178831372277455</v>
      </c>
      <c r="AY64" s="15">
        <f>AK64/Y64-1</f>
        <v>3.8603817513722563</v>
      </c>
      <c r="AZ64" s="15">
        <f>AK64/AC64-1</f>
        <v>-6.5073253048425928E-2</v>
      </c>
      <c r="BA64" s="15">
        <f>AK64/AG64-1</f>
        <v>-0.71790717729973208</v>
      </c>
      <c r="BC64" s="35">
        <f>AL64/E64-1</f>
        <v>-9.4503428051469403</v>
      </c>
      <c r="BD64" s="35">
        <f>AL64/K64-1</f>
        <v>3.3724373241461132</v>
      </c>
      <c r="BE64" s="35">
        <f>AL64/Q64-1</f>
        <v>-2.3498384828580141</v>
      </c>
      <c r="BF64" s="35">
        <f>AL64/U64-1</f>
        <v>0.15761558170296719</v>
      </c>
      <c r="BG64" s="35">
        <f>AL64/Y64-1</f>
        <v>5.4805090018296747</v>
      </c>
      <c r="BH64" s="35">
        <f>AL64/AC64-1</f>
        <v>0.24656899593543202</v>
      </c>
      <c r="BI64" s="35">
        <f>AL64/AG64-1</f>
        <v>-0.62387623639964285</v>
      </c>
    </row>
    <row r="65" spans="1:53" s="32" customFormat="1" ht="14.25" customHeight="1" x14ac:dyDescent="0.2">
      <c r="A65" s="4"/>
      <c r="B65" s="2"/>
      <c r="C65" s="2"/>
      <c r="D65" s="17"/>
      <c r="E65" s="2"/>
      <c r="F65" s="2"/>
      <c r="G65" s="2"/>
      <c r="H65" s="2"/>
      <c r="I65" s="2"/>
      <c r="J65" s="17"/>
      <c r="K65" s="2"/>
      <c r="L65" s="4"/>
      <c r="M65" s="4"/>
      <c r="N65" s="4"/>
      <c r="O65" s="4"/>
      <c r="P65" s="4"/>
      <c r="Q65" s="22"/>
      <c r="R65" s="4"/>
      <c r="S65" s="4"/>
      <c r="T65" s="22"/>
      <c r="U65" s="4"/>
      <c r="V65" s="4"/>
      <c r="W65" s="4"/>
      <c r="X65" s="22"/>
      <c r="Y65" s="4"/>
      <c r="Z65" s="4"/>
      <c r="AA65" s="4"/>
      <c r="AB65" s="22"/>
      <c r="AC65" s="4"/>
      <c r="AD65" s="4"/>
      <c r="AE65" s="4"/>
      <c r="AF65" s="22"/>
      <c r="AG65" s="4"/>
      <c r="AH65" s="4"/>
      <c r="AI65" s="4"/>
      <c r="AJ65" s="22"/>
      <c r="AK65" s="22"/>
      <c r="AL65" s="38"/>
      <c r="AM65" s="4"/>
      <c r="AN65" s="4"/>
      <c r="AO65" s="4"/>
      <c r="AP65" s="4"/>
      <c r="AQ65" s="4"/>
      <c r="AR65" s="4"/>
      <c r="AS65" s="4"/>
      <c r="AT65" s="4"/>
      <c r="AU65" s="4"/>
      <c r="AV65" s="4"/>
      <c r="AW65" s="4"/>
      <c r="AX65" s="4"/>
      <c r="AY65" s="4"/>
      <c r="AZ65" s="4"/>
      <c r="BA65" s="4"/>
    </row>
    <row r="66" spans="1:53" s="32" customFormat="1" ht="14.25" customHeight="1" x14ac:dyDescent="0.2">
      <c r="A66" s="14" t="s">
        <v>55</v>
      </c>
      <c r="B66" s="14"/>
      <c r="C66" s="14"/>
      <c r="D66" s="14"/>
      <c r="E66" s="14"/>
      <c r="F66" s="14"/>
      <c r="G66" s="14"/>
      <c r="H66" s="14"/>
      <c r="I66" s="14"/>
      <c r="J66" s="14"/>
      <c r="K66" s="14"/>
      <c r="L66" s="14"/>
      <c r="M66" s="14"/>
      <c r="N66" s="14"/>
      <c r="O66" s="4"/>
      <c r="P66" s="4"/>
      <c r="Q66" s="22"/>
      <c r="R66" s="4"/>
      <c r="S66" s="4"/>
      <c r="T66" s="22"/>
      <c r="U66" s="4"/>
      <c r="V66" s="4"/>
      <c r="W66" s="4"/>
      <c r="X66" s="22"/>
      <c r="Y66" s="4"/>
      <c r="Z66" s="4"/>
      <c r="AA66" s="4"/>
      <c r="AB66" s="22"/>
      <c r="AC66" s="4"/>
      <c r="AD66" s="4"/>
      <c r="AE66" s="4"/>
      <c r="AF66" s="22"/>
      <c r="AG66" s="4"/>
      <c r="AH66" s="4"/>
      <c r="AI66" s="4"/>
      <c r="AJ66" s="22"/>
      <c r="AK66" s="22"/>
      <c r="AL66" s="38"/>
      <c r="AM66" s="4"/>
      <c r="AN66" s="4"/>
      <c r="AO66" s="4"/>
      <c r="AP66" s="4"/>
      <c r="AQ66" s="4"/>
      <c r="AR66" s="4"/>
      <c r="AS66" s="4"/>
      <c r="AT66" s="4"/>
      <c r="AU66" s="4"/>
      <c r="AV66" s="4"/>
      <c r="AW66" s="4"/>
      <c r="AX66" s="4"/>
      <c r="AY66" s="4"/>
      <c r="AZ66" s="4"/>
      <c r="BA66" s="4"/>
    </row>
    <row r="67" spans="1:53" s="32" customFormat="1" ht="14.25" customHeight="1" x14ac:dyDescent="0.2">
      <c r="A67" s="14"/>
      <c r="B67" s="14"/>
      <c r="C67" s="14"/>
      <c r="D67" s="14"/>
      <c r="E67" s="14"/>
      <c r="F67" s="14"/>
      <c r="G67" s="14"/>
      <c r="H67" s="14"/>
      <c r="I67" s="14"/>
      <c r="J67" s="14"/>
      <c r="K67" s="14"/>
      <c r="L67" s="14"/>
      <c r="M67" s="14"/>
      <c r="N67" s="14"/>
      <c r="O67" s="4"/>
      <c r="P67" s="4"/>
      <c r="Q67" s="22"/>
      <c r="R67" s="4"/>
      <c r="S67" s="4"/>
      <c r="T67" s="22"/>
      <c r="U67" s="4"/>
      <c r="V67" s="4"/>
      <c r="W67" s="4"/>
      <c r="X67" s="22"/>
      <c r="Y67" s="4"/>
      <c r="Z67" s="4"/>
      <c r="AA67" s="4"/>
      <c r="AB67" s="22"/>
      <c r="AC67" s="4"/>
      <c r="AD67" s="4"/>
      <c r="AE67" s="4"/>
      <c r="AF67" s="22"/>
      <c r="AG67" s="4"/>
      <c r="AH67" s="4"/>
      <c r="AI67" s="4"/>
      <c r="AJ67" s="22"/>
      <c r="AK67" s="22"/>
      <c r="AL67" s="38"/>
      <c r="AM67" s="4"/>
      <c r="AN67" s="4"/>
      <c r="AO67" s="4"/>
      <c r="AP67" s="4"/>
      <c r="AQ67" s="4"/>
      <c r="AR67" s="4"/>
      <c r="AS67" s="4"/>
      <c r="AT67" s="4"/>
      <c r="AU67" s="4"/>
      <c r="AV67" s="4"/>
      <c r="AW67" s="4"/>
      <c r="AX67" s="4"/>
      <c r="AY67" s="4"/>
      <c r="AZ67" s="4"/>
      <c r="BA67" s="4"/>
    </row>
  </sheetData>
  <mergeCells count="1">
    <mergeCell ref="A66:N6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GCT$24</vt:lpstr>
      <vt:lpstr>Hoja1</vt:lpstr>
      <vt:lpstr>'GCT$24'!Área_de_impresión</vt:lpstr>
      <vt:lpstr>'GCT$24'!Títulos_a_imprimir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Hernán Rubio H</dc:creator>
  <cp:lastModifiedBy>wdiaz@directodelavega.cl</cp:lastModifiedBy>
  <cp:lastPrinted>2023-05-29T22:14:32Z</cp:lastPrinted>
  <dcterms:created xsi:type="dcterms:W3CDTF">2023-05-25T22:31:34Z</dcterms:created>
  <dcterms:modified xsi:type="dcterms:W3CDTF">2025-11-28T11:50:52Z</dcterms:modified>
</cp:coreProperties>
</file>